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45" windowWidth="15180" windowHeight="8085" firstSheet="1" activeTab="1"/>
  </bookViews>
  <sheets>
    <sheet name="INSTRUCTIONS" sheetId="6" r:id="rId1"/>
    <sheet name="Sleeping Room Pattern Analysis" sheetId="1" r:id="rId2"/>
    <sheet name="Function Space Usage" sheetId="2" r:id="rId3"/>
    <sheet name="RevenueProfit" sheetId="3" r:id="rId4"/>
    <sheet name="Maintenance Fields" sheetId="5" r:id="rId5"/>
  </sheets>
  <definedNames>
    <definedName name="_xlnm.Print_Area" localSheetId="0">INSTRUCTIONS!$A$1:$P$152</definedName>
  </definedNames>
  <calcPr calcId="125725"/>
</workbook>
</file>

<file path=xl/calcChain.xml><?xml version="1.0" encoding="utf-8"?>
<calcChain xmlns="http://schemas.openxmlformats.org/spreadsheetml/2006/main">
  <c r="C2" i="2"/>
  <c r="C4" i="3" s="1"/>
  <c r="D2" i="2"/>
  <c r="H6" s="1"/>
  <c r="C3"/>
  <c r="D3"/>
  <c r="D5" i="3" s="1"/>
  <c r="C4" i="2"/>
  <c r="C6" i="3"/>
  <c r="D4" i="2"/>
  <c r="D6" i="3"/>
  <c r="G4" i="2"/>
  <c r="C5"/>
  <c r="D5"/>
  <c r="D7" i="3"/>
  <c r="C6" i="2"/>
  <c r="C7"/>
  <c r="C8"/>
  <c r="O9"/>
  <c r="O10"/>
  <c r="D11"/>
  <c r="O11"/>
  <c r="E11"/>
  <c r="E13"/>
  <c r="F11"/>
  <c r="G11"/>
  <c r="H11"/>
  <c r="I11"/>
  <c r="I13"/>
  <c r="J11"/>
  <c r="K11"/>
  <c r="L11"/>
  <c r="M11"/>
  <c r="M13"/>
  <c r="N11"/>
  <c r="O12"/>
  <c r="D13"/>
  <c r="F13"/>
  <c r="G13"/>
  <c r="H13"/>
  <c r="J13"/>
  <c r="K13"/>
  <c r="L13"/>
  <c r="N13"/>
  <c r="C19"/>
  <c r="C20"/>
  <c r="O21"/>
  <c r="O22"/>
  <c r="D23"/>
  <c r="O23"/>
  <c r="E23"/>
  <c r="F23"/>
  <c r="F25"/>
  <c r="G23"/>
  <c r="H23"/>
  <c r="I23"/>
  <c r="J23"/>
  <c r="J25"/>
  <c r="K23"/>
  <c r="L23"/>
  <c r="M23"/>
  <c r="N23"/>
  <c r="N25"/>
  <c r="O24"/>
  <c r="D25"/>
  <c r="O25"/>
  <c r="E25"/>
  <c r="G25"/>
  <c r="H25"/>
  <c r="I25"/>
  <c r="K25"/>
  <c r="L25"/>
  <c r="M25"/>
  <c r="O27"/>
  <c r="D3" i="3"/>
  <c r="E3"/>
  <c r="F3"/>
  <c r="E4"/>
  <c r="F4"/>
  <c r="G4"/>
  <c r="H4"/>
  <c r="I4"/>
  <c r="J4"/>
  <c r="C5"/>
  <c r="E5"/>
  <c r="F5"/>
  <c r="G5"/>
  <c r="H5"/>
  <c r="J5"/>
  <c r="E6"/>
  <c r="F6"/>
  <c r="G6"/>
  <c r="H6"/>
  <c r="J6"/>
  <c r="C7"/>
  <c r="E7"/>
  <c r="F7"/>
  <c r="G7"/>
  <c r="H7"/>
  <c r="I7"/>
  <c r="J7"/>
  <c r="C8"/>
  <c r="E8"/>
  <c r="F8"/>
  <c r="G8"/>
  <c r="I8"/>
  <c r="J8"/>
  <c r="E11"/>
  <c r="H11"/>
  <c r="H12"/>
  <c r="D13"/>
  <c r="F13" s="1"/>
  <c r="I13" s="1"/>
  <c r="H13"/>
  <c r="D16"/>
  <c r="F16" s="1"/>
  <c r="H16"/>
  <c r="H17"/>
  <c r="D19"/>
  <c r="H19" s="1"/>
  <c r="I28" s="1"/>
  <c r="F19"/>
  <c r="D20"/>
  <c r="H20" s="1"/>
  <c r="F20"/>
  <c r="F23"/>
  <c r="H23" s="1"/>
  <c r="F24"/>
  <c r="H24" s="1"/>
  <c r="I31"/>
  <c r="I4" i="1"/>
  <c r="I5" s="1"/>
  <c r="I4" i="2" s="1"/>
  <c r="I6" i="3" s="1"/>
  <c r="D7" i="1"/>
  <c r="G15" s="1"/>
  <c r="G7"/>
  <c r="D9"/>
  <c r="D8" i="2"/>
  <c r="D20" s="1"/>
  <c r="O10" i="1"/>
  <c r="O11"/>
  <c r="D12"/>
  <c r="D14"/>
  <c r="E12"/>
  <c r="E14"/>
  <c r="F12"/>
  <c r="G12"/>
  <c r="G14"/>
  <c r="H12"/>
  <c r="H14"/>
  <c r="I12"/>
  <c r="I14"/>
  <c r="J12"/>
  <c r="K12"/>
  <c r="K14"/>
  <c r="L12"/>
  <c r="L14"/>
  <c r="M12"/>
  <c r="M14"/>
  <c r="N12"/>
  <c r="O12"/>
  <c r="O13"/>
  <c r="D11" i="3"/>
  <c r="F11"/>
  <c r="I11" s="1"/>
  <c r="I26" s="1"/>
  <c r="F14" i="1"/>
  <c r="J14"/>
  <c r="N14"/>
  <c r="D26" i="3"/>
  <c r="O14" i="1"/>
  <c r="O13" i="2"/>
  <c r="E9" i="1"/>
  <c r="D8"/>
  <c r="D7" i="2" s="1"/>
  <c r="D19" s="1"/>
  <c r="D28" i="3"/>
  <c r="E8" i="1"/>
  <c r="E7" i="2" s="1"/>
  <c r="E19" s="1"/>
  <c r="F9" i="1"/>
  <c r="E8" i="2"/>
  <c r="E20" s="1"/>
  <c r="F8" i="1"/>
  <c r="F7" i="2" s="1"/>
  <c r="F19" s="1"/>
  <c r="G9" i="1"/>
  <c r="F8" i="2"/>
  <c r="F20" s="1"/>
  <c r="G8" i="1"/>
  <c r="G7" i="2" s="1"/>
  <c r="G19" s="1"/>
  <c r="H9" i="1"/>
  <c r="G8" i="2"/>
  <c r="G20" s="1"/>
  <c r="H8"/>
  <c r="H20" s="1"/>
  <c r="H8" i="1"/>
  <c r="H7" i="2" s="1"/>
  <c r="H19" s="1"/>
  <c r="I9" i="1"/>
  <c r="I8"/>
  <c r="I7" i="2" s="1"/>
  <c r="I19" s="1"/>
  <c r="J9" i="1"/>
  <c r="I8" i="2"/>
  <c r="I20" s="1"/>
  <c r="J8" i="1"/>
  <c r="J7" i="2" s="1"/>
  <c r="J19" s="1"/>
  <c r="K9" i="1"/>
  <c r="J8" i="2"/>
  <c r="J20" s="1"/>
  <c r="K8" i="1"/>
  <c r="K7" i="2" s="1"/>
  <c r="K19" s="1"/>
  <c r="L9" i="1"/>
  <c r="K8" i="2"/>
  <c r="K20" s="1"/>
  <c r="L8"/>
  <c r="L20" s="1"/>
  <c r="L8" i="1"/>
  <c r="L7" i="2" s="1"/>
  <c r="L19" s="1"/>
  <c r="M9" i="1"/>
  <c r="M8"/>
  <c r="M7" i="2" s="1"/>
  <c r="M19" s="1"/>
  <c r="N9" i="1"/>
  <c r="M8" i="2"/>
  <c r="M20" s="1"/>
  <c r="N8" i="1"/>
  <c r="N7" i="2" s="1"/>
  <c r="N19" s="1"/>
  <c r="N8"/>
  <c r="N20" s="1"/>
  <c r="D27" i="3" l="1"/>
  <c r="I16"/>
  <c r="I27" s="1"/>
  <c r="J15" i="1"/>
  <c r="E15"/>
  <c r="M14" i="2"/>
  <c r="L14"/>
  <c r="K14"/>
  <c r="H8" i="3"/>
  <c r="J14" i="2"/>
  <c r="F14"/>
  <c r="I14"/>
  <c r="E14"/>
  <c r="I7" i="1"/>
  <c r="D14" i="2"/>
  <c r="G14"/>
  <c r="H14"/>
  <c r="O14" s="1"/>
  <c r="D17" i="3" s="1"/>
  <c r="F17" s="1"/>
  <c r="N14" i="2"/>
  <c r="D6"/>
  <c r="D8" i="3" s="1"/>
  <c r="D15" i="1"/>
  <c r="F15"/>
  <c r="L15"/>
  <c r="M15"/>
  <c r="K15"/>
  <c r="D4" i="3"/>
  <c r="N15" i="1"/>
  <c r="H15"/>
  <c r="I15"/>
  <c r="I3" i="2"/>
  <c r="I5" i="3" s="1"/>
  <c r="I17" l="1"/>
  <c r="I30" s="1"/>
  <c r="D30"/>
  <c r="O15" i="1"/>
  <c r="D12" i="3" s="1"/>
  <c r="F12" s="1"/>
  <c r="I12" l="1"/>
  <c r="I29" s="1"/>
  <c r="I33" s="1"/>
  <c r="D29"/>
  <c r="D33" s="1"/>
</calcChain>
</file>

<file path=xl/comments1.xml><?xml version="1.0" encoding="utf-8"?>
<comments xmlns="http://schemas.openxmlformats.org/spreadsheetml/2006/main">
  <authors>
    <author>Kelvin Dale</author>
  </authors>
  <commentList>
    <comment ref="C8" authorId="0">
      <text>
        <r>
          <rPr>
            <b/>
            <sz val="9"/>
            <color indexed="81"/>
            <rFont val="Tahoma"/>
          </rPr>
          <t>Kelvin Dale:</t>
        </r>
        <r>
          <rPr>
            <sz val="9"/>
            <color indexed="81"/>
            <rFont val="Tahoma"/>
          </rPr>
          <t xml:space="preserve">
Based on the availability of accurate data(which may be impacted by how far into the future the dates are being evaluated)either forecast or historical transient demand data should be used.  Rule of thumb: Whenever possible, use forecasted transient demand(may more closely reflect recent trends, etc.)</t>
        </r>
      </text>
    </comment>
  </commentList>
</comments>
</file>

<file path=xl/comments2.xml><?xml version="1.0" encoding="utf-8"?>
<comments xmlns="http://schemas.openxmlformats.org/spreadsheetml/2006/main">
  <authors>
    <author>Kelvin Dale</author>
  </authors>
  <commentList>
    <comment ref="C10" authorId="0">
      <text>
        <r>
          <rPr>
            <b/>
            <sz val="9"/>
            <color indexed="81"/>
            <rFont val="Tahoma"/>
          </rPr>
          <t>Kelvin Dale:</t>
        </r>
        <r>
          <rPr>
            <sz val="9"/>
            <color indexed="81"/>
            <rFont val="Tahoma"/>
          </rPr>
          <t xml:space="preserve">
Based on the availability of accurate data(which may be impacted by how far into the future the dates are being evaluated)either forecast or historical transient demand data should be used.  Rule of thumb: Whenever possible, use forecasted transient demand(may more closely reflect recent trends, etc.)</t>
        </r>
      </text>
    </comment>
    <comment ref="C11" authorId="0">
      <text>
        <r>
          <rPr>
            <b/>
            <sz val="9"/>
            <color indexed="81"/>
            <rFont val="Tahoma"/>
          </rPr>
          <t>Kelvin Dale:</t>
        </r>
        <r>
          <rPr>
            <sz val="9"/>
            <color indexed="81"/>
            <rFont val="Tahoma"/>
          </rPr>
          <t xml:space="preserve">
Based on the availability of  accurate data(which may be impacted by how far into the future the dates are being evaluated) either forecast or historical group definites data should be used.  Rule of Thumb: Whenever possible, use forecasted group definites(may more closely reflect recent trends, etc.). Current group systems do not allow for group </t>
        </r>
        <r>
          <rPr>
            <u/>
            <sz val="9"/>
            <color indexed="81"/>
            <rFont val="Tahoma"/>
            <family val="2"/>
          </rPr>
          <t>demand</t>
        </r>
        <r>
          <rPr>
            <sz val="9"/>
            <color indexed="81"/>
            <rFont val="Tahoma"/>
            <family val="2"/>
          </rPr>
          <t xml:space="preserve"> information to be easily determined, however if you do have a process in place whereby group demand by day is known, then it should be used.</t>
        </r>
      </text>
    </comment>
    <comment ref="C12" authorId="0">
      <text>
        <r>
          <rPr>
            <b/>
            <sz val="9"/>
            <color indexed="81"/>
            <rFont val="Tahoma"/>
          </rPr>
          <t>Kelvin Dale:</t>
        </r>
        <r>
          <rPr>
            <sz val="9"/>
            <color indexed="81"/>
            <rFont val="Tahoma"/>
          </rPr>
          <t xml:space="preserve">
This is the sum of forecasted or historical transient demand and forecasted or historical group definites.  This number can exceed physical capacity because demand data is used (rooms sold and turned down)</t>
        </r>
      </text>
    </comment>
    <comment ref="C13" authorId="0">
      <text>
        <r>
          <rPr>
            <b/>
            <sz val="9"/>
            <color indexed="81"/>
            <rFont val="Tahoma"/>
          </rPr>
          <t>Kelvin Dale:</t>
        </r>
        <r>
          <rPr>
            <sz val="9"/>
            <color indexed="81"/>
            <rFont val="Tahoma"/>
          </rPr>
          <t xml:space="preserve">
The roomnights entered should reflect the number of rooms per day that are expected to be used by the new opportunity.  This may differ from the number of rooms requested if historical performance indicates a modification.  It is recommended when historical performance does not support the requested numbers, pattern, etc. of roomnights, a displacement analysis be completed using the requested rooms and another displacement analysis using the adjusted roomnights based on historical data be completed.  This will assist you in the next phase of the evaluation process... Evaluating Value and Pricing</t>
        </r>
      </text>
    </comment>
    <comment ref="C14" authorId="0">
      <text>
        <r>
          <rPr>
            <b/>
            <sz val="9"/>
            <color indexed="81"/>
            <rFont val="Tahoma"/>
          </rPr>
          <t>Kelvin Dale:</t>
        </r>
        <r>
          <rPr>
            <sz val="9"/>
            <color indexed="81"/>
            <rFont val="Tahoma"/>
          </rPr>
          <t xml:space="preserve">
This is the sum of forecasted transient demand, forecasted group and the new complex opportunity roomnights.  This may exceed physical capacity, and when it does, there will be displacement!</t>
        </r>
      </text>
    </comment>
    <comment ref="C15" authorId="0">
      <text>
        <r>
          <rPr>
            <b/>
            <sz val="9"/>
            <color indexed="81"/>
            <rFont val="Tahoma"/>
          </rPr>
          <t>Kelvin Dale:</t>
        </r>
        <r>
          <rPr>
            <sz val="9"/>
            <color indexed="81"/>
            <rFont val="Tahoma"/>
          </rPr>
          <t xml:space="preserve">
This number indicates, by day, the number of rooms that would be displaced if the new opportunity is booked.  This analysis indicates the number of rooms displaced over the requested nights of the new opportunity.  A subjective evaluation of the rooms displaced on shoulder nights must be made.</t>
        </r>
      </text>
    </comment>
    <comment ref="C16" authorId="0">
      <text>
        <r>
          <rPr>
            <b/>
            <sz val="9"/>
            <color indexed="81"/>
            <rFont val="Tahoma"/>
          </rPr>
          <t>Kelvin Dale:</t>
        </r>
        <r>
          <rPr>
            <sz val="9"/>
            <color indexed="81"/>
            <rFont val="Tahoma"/>
          </rPr>
          <t xml:space="preserve">
This field should be used to note the estimated customer segments mix that might be displaced.  It should not automatically be assumed transient would be displaced.  The group information is forecast or historical and therefore is able to be displaced.  This field would typically be filled in after the value of the opportunity is evaluated and price is determined (which is covered in the next module).  This information can be referenced in the future when analyzing similar opportunities in simialr situations.</t>
        </r>
      </text>
    </comment>
    <comment ref="C18" authorId="0">
      <text>
        <r>
          <rPr>
            <b/>
            <sz val="9"/>
            <color indexed="81"/>
            <rFont val="Tahoma"/>
          </rPr>
          <t>Kelvin Dale:</t>
        </r>
        <r>
          <rPr>
            <sz val="9"/>
            <color indexed="81"/>
            <rFont val="Tahoma"/>
          </rPr>
          <t xml:space="preserve">
This information will allow the Business Evaluator to evaluate the amount and pattern of rooms that have been committed in comparison to what can be displaced.</t>
        </r>
      </text>
    </comment>
    <comment ref="C19" authorId="0">
      <text>
        <r>
          <rPr>
            <b/>
            <sz val="9"/>
            <color indexed="81"/>
            <rFont val="Tahoma"/>
          </rPr>
          <t>Kelvin Dale:</t>
        </r>
        <r>
          <rPr>
            <sz val="9"/>
            <color indexed="81"/>
            <rFont val="Tahoma"/>
          </rPr>
          <t xml:space="preserve">
This information will allow the Business Evaluator to evaluate the amount and pattern of rooms that have been committed in comparison to what can be displaced.</t>
        </r>
      </text>
    </comment>
    <comment ref="C20" authorId="0">
      <text>
        <r>
          <rPr>
            <b/>
            <sz val="9"/>
            <color indexed="81"/>
            <rFont val="Tahoma"/>
          </rPr>
          <t>Kelvin Dale:</t>
        </r>
        <r>
          <rPr>
            <sz val="9"/>
            <color indexed="81"/>
            <rFont val="Tahoma"/>
          </rPr>
          <t xml:space="preserve">
Data would be entered in this field if forecasted transient demand was used above.  This will allow for analysis of possible trends.</t>
        </r>
      </text>
    </comment>
    <comment ref="C21" authorId="0">
      <text>
        <r>
          <rPr>
            <b/>
            <sz val="9"/>
            <color indexed="81"/>
            <rFont val="Tahoma"/>
          </rPr>
          <t>Kelvin Dale:</t>
        </r>
        <r>
          <rPr>
            <sz val="9"/>
            <color indexed="81"/>
            <rFont val="Tahoma"/>
          </rPr>
          <t xml:space="preserve">
Data would be entered in this field if forecasted group definites was used above.  This will allow for analysis of possible trends.</t>
        </r>
      </text>
    </comment>
    <comment ref="C22" authorId="0">
      <text>
        <r>
          <rPr>
            <b/>
            <sz val="9"/>
            <color indexed="81"/>
            <rFont val="Tahoma"/>
          </rPr>
          <t>Kelvin Dale:</t>
        </r>
        <r>
          <rPr>
            <sz val="9"/>
            <color indexed="81"/>
            <rFont val="Tahoma"/>
          </rPr>
          <t xml:space="preserve">
This information will assist in subjectively determining the possible displacement on shoulder nights hence assist in determining from which customer segment the displacement should occur.</t>
        </r>
      </text>
    </comment>
    <comment ref="C23" authorId="0">
      <text>
        <r>
          <rPr>
            <b/>
            <sz val="9"/>
            <color indexed="81"/>
            <rFont val="Tahoma"/>
          </rPr>
          <t>Kelvin Dale:</t>
        </r>
        <r>
          <rPr>
            <sz val="9"/>
            <color indexed="81"/>
            <rFont val="Tahoma"/>
          </rPr>
          <t xml:space="preserve">
This information will assist in subjectively determining the possible displacement on shoulder nights hence assist in determining from which customer segment the displacement should occur.</t>
        </r>
      </text>
    </comment>
  </commentList>
</comments>
</file>

<file path=xl/comments3.xml><?xml version="1.0" encoding="utf-8"?>
<comments xmlns="http://schemas.openxmlformats.org/spreadsheetml/2006/main">
  <authors>
    <author>Kelvin Dale</author>
  </authors>
  <commentList>
    <comment ref="C9" authorId="0">
      <text>
        <r>
          <rPr>
            <b/>
            <sz val="9"/>
            <color indexed="81"/>
            <rFont val="Tahoma"/>
          </rPr>
          <t>Kelvin Dale:</t>
        </r>
        <r>
          <rPr>
            <sz val="9"/>
            <color indexed="81"/>
            <rFont val="Tahoma"/>
          </rPr>
          <t xml:space="preserve">
Based on the availability of accurate data (which may be impacted by how far into the future the dates being evaluated are) either forecast definite function space usage data should be used or historical demand data.</t>
        </r>
      </text>
    </comment>
    <comment ref="C10" authorId="0">
      <text>
        <r>
          <rPr>
            <b/>
            <sz val="9"/>
            <color indexed="81"/>
            <rFont val="Tahoma"/>
          </rPr>
          <t>Kelvin Dale:</t>
        </r>
        <r>
          <rPr>
            <sz val="9"/>
            <color indexed="81"/>
            <rFont val="Tahoma"/>
          </rPr>
          <t xml:space="preserve">
Forecasted tentative function space usage, excluding the space needed by the new opportunity, should be entered</t>
        </r>
      </text>
    </comment>
    <comment ref="C11" authorId="0">
      <text>
        <r>
          <rPr>
            <b/>
            <sz val="9"/>
            <color indexed="81"/>
            <rFont val="Tahoma"/>
          </rPr>
          <t>Kelvin Dale:</t>
        </r>
        <r>
          <rPr>
            <sz val="9"/>
            <color indexed="81"/>
            <rFont val="Tahoma"/>
          </rPr>
          <t xml:space="preserve">
Sum of the forecasted definite or historical demand usage and tentative usage.  If historical demand is used, space usage may exceed the physical capacity of the function space.</t>
        </r>
      </text>
    </comment>
    <comment ref="C12" authorId="0">
      <text>
        <r>
          <rPr>
            <b/>
            <sz val="9"/>
            <color indexed="81"/>
            <rFont val="Tahoma"/>
          </rPr>
          <t>Kelvin Dale:</t>
        </r>
        <r>
          <rPr>
            <sz val="9"/>
            <color indexed="81"/>
            <rFont val="Tahoma"/>
          </rPr>
          <t xml:space="preserve">
The square feet entered should reflect the amount of actual space anticipated to be used by the new opportunity.  This may differ from the function space requested if historical performance indicates a modification.  It is recommended when historical performance does not support requested amount of space, pattern, etc, a displacement analysis be completed using the requested space and another analysis be done using the space usage estimate that was adjusted based on historical data.  This will assist you in the next phase of the evaluation process...Pricing.</t>
        </r>
      </text>
    </comment>
    <comment ref="C13" authorId="0">
      <text>
        <r>
          <rPr>
            <b/>
            <sz val="9"/>
            <color indexed="81"/>
            <rFont val="Tahoma"/>
          </rPr>
          <t>Kelvin Dale:</t>
        </r>
        <r>
          <rPr>
            <sz val="9"/>
            <color indexed="81"/>
            <rFont val="Tahoma"/>
          </rPr>
          <t xml:space="preserve">
This is the sum of forecasted or historical definite and tentative usage along with the function space required by the new opportunity.  This may exceed physical capacity, and when it does there will be displacement!</t>
        </r>
      </text>
    </comment>
    <comment ref="C14" authorId="0">
      <text>
        <r>
          <rPr>
            <b/>
            <sz val="9"/>
            <color indexed="81"/>
            <rFont val="Tahoma"/>
          </rPr>
          <t>Kelvin Dale:</t>
        </r>
        <r>
          <rPr>
            <sz val="9"/>
            <color indexed="81"/>
            <rFont val="Tahoma"/>
          </rPr>
          <t xml:space="preserve">
This number indicates by day the amount of function space that would be displaced if the new opportunity is booked.  This analysis indicates the amount of function space displaced over the requested days of the new opportunity.  A subjective evaluation of the function space displaced on shoulder nights must be made.</t>
        </r>
      </text>
    </comment>
    <comment ref="C16" authorId="0">
      <text>
        <r>
          <rPr>
            <b/>
            <sz val="9"/>
            <color indexed="81"/>
            <rFont val="Tahoma"/>
          </rPr>
          <t>Kelvin Dale:</t>
        </r>
        <r>
          <rPr>
            <sz val="9"/>
            <color indexed="81"/>
            <rFont val="Tahoma"/>
          </rPr>
          <t xml:space="preserve">
This information will allow you to evaluate the amount of function space that has been committed in comparison to what can be displaced.</t>
        </r>
      </text>
    </comment>
    <comment ref="C17" authorId="0">
      <text>
        <r>
          <rPr>
            <b/>
            <sz val="9"/>
            <color indexed="81"/>
            <rFont val="Tahoma"/>
          </rPr>
          <t>Kelvin Dale:</t>
        </r>
        <r>
          <rPr>
            <sz val="9"/>
            <color indexed="81"/>
            <rFont val="Tahoma"/>
          </rPr>
          <t xml:space="preserve">
This will allow a comparison of function space sold and turned down to be made based on the amount of definites, tentatives on the books along with the space needed by the new opportunity.</t>
        </r>
      </text>
    </comment>
    <comment ref="C21" authorId="0">
      <text>
        <r>
          <rPr>
            <b/>
            <sz val="9"/>
            <color indexed="81"/>
            <rFont val="Tahoma"/>
          </rPr>
          <t>Kelvin Dale:</t>
        </r>
        <r>
          <rPr>
            <sz val="9"/>
            <color indexed="81"/>
            <rFont val="Tahoma"/>
          </rPr>
          <t xml:space="preserve">
Forecasted revenue for all definite food &amp; beverage (determined by multiplying estimated covers by average check.</t>
        </r>
      </text>
    </comment>
    <comment ref="C22" authorId="0">
      <text>
        <r>
          <rPr>
            <b/>
            <sz val="9"/>
            <color indexed="81"/>
            <rFont val="Tahoma"/>
          </rPr>
          <t>Kelvin Dale:</t>
        </r>
        <r>
          <rPr>
            <sz val="9"/>
            <color indexed="81"/>
            <rFont val="Tahoma"/>
          </rPr>
          <t xml:space="preserve">
Forecasted revenue for all tentative food &amp; beverage (determined by multiplying estimated covers by average check).</t>
        </r>
      </text>
    </comment>
    <comment ref="C23" authorId="0">
      <text>
        <r>
          <rPr>
            <b/>
            <sz val="9"/>
            <color indexed="81"/>
            <rFont val="Tahoma"/>
          </rPr>
          <t>Kelvin Dale:</t>
        </r>
        <r>
          <rPr>
            <sz val="9"/>
            <color indexed="81"/>
            <rFont val="Tahoma"/>
          </rPr>
          <t xml:space="preserve">
Sum of forecasted definite and tentative food &amp; beverage revenue.</t>
        </r>
      </text>
    </comment>
    <comment ref="C24" authorId="0">
      <text>
        <r>
          <rPr>
            <b/>
            <sz val="9"/>
            <color indexed="81"/>
            <rFont val="Tahoma"/>
          </rPr>
          <t>Kelvin Dale:</t>
        </r>
        <r>
          <rPr>
            <sz val="9"/>
            <color indexed="81"/>
            <rFont val="Tahoma"/>
          </rPr>
          <t xml:space="preserve">
Estimated food and beverage revenue for new opportunity (determined by multiplying estimated covers by average check (or adjusted average check, when necessary).</t>
        </r>
      </text>
    </comment>
    <comment ref="C25" authorId="0">
      <text>
        <r>
          <rPr>
            <b/>
            <sz val="9"/>
            <color indexed="81"/>
            <rFont val="Tahoma"/>
          </rPr>
          <t>Kelvin Dale:</t>
        </r>
        <r>
          <rPr>
            <sz val="9"/>
            <color indexed="81"/>
            <rFont val="Tahoma"/>
          </rPr>
          <t xml:space="preserve">
The sum of forecasted definite, tentative and new opportunity revenue.</t>
        </r>
      </text>
    </comment>
    <comment ref="C27" authorId="0">
      <text>
        <r>
          <rPr>
            <b/>
            <sz val="9"/>
            <color indexed="81"/>
            <rFont val="Tahoma"/>
          </rPr>
          <t>Kelvin Dale:</t>
        </r>
        <r>
          <rPr>
            <sz val="9"/>
            <color indexed="81"/>
            <rFont val="Tahoma"/>
          </rPr>
          <t xml:space="preserve">
Historical F &amp; B revenue, by day, based on season.  This can be compared to the total definites, tentatives, and new opportunity revenue to evaluate capture rate.</t>
        </r>
      </text>
    </comment>
  </commentList>
</comments>
</file>

<file path=xl/sharedStrings.xml><?xml version="1.0" encoding="utf-8"?>
<sst xmlns="http://schemas.openxmlformats.org/spreadsheetml/2006/main" count="1318" uniqueCount="116">
  <si>
    <t>(A)</t>
  </si>
  <si>
    <t>(B)</t>
  </si>
  <si>
    <t>(C)</t>
  </si>
  <si>
    <t>(D)</t>
  </si>
  <si>
    <t>(E)</t>
  </si>
  <si>
    <t>Total (C + D)</t>
  </si>
  <si>
    <t>(F)</t>
  </si>
  <si>
    <t>Projected Roomnight Displacement (Capacity - E)</t>
  </si>
  <si>
    <t>Transient Definites on the Books</t>
  </si>
  <si>
    <t>Group Definites on the Books</t>
  </si>
  <si>
    <t>Historical Transient Demand</t>
  </si>
  <si>
    <t>Historical Group Demand</t>
  </si>
  <si>
    <t>Historical Avg LOS Transient</t>
  </si>
  <si>
    <t>MON</t>
  </si>
  <si>
    <t>TUE</t>
  </si>
  <si>
    <t>WED</t>
  </si>
  <si>
    <t>THU</t>
  </si>
  <si>
    <t>FRI</t>
  </si>
  <si>
    <t>SAT</t>
  </si>
  <si>
    <t>SUN</t>
  </si>
  <si>
    <t>Total (A+B)</t>
  </si>
  <si>
    <t>Transient Demand (Forecasted or Historical) Room Nights</t>
  </si>
  <si>
    <t>Forecasted Group Definites or Historical Group Definites (B) Room Nights</t>
  </si>
  <si>
    <t>New Complex Group Opportunity Room Nights Requirement</t>
  </si>
  <si>
    <t>Hotel Capacity</t>
  </si>
  <si>
    <t>GROUP NAME</t>
  </si>
  <si>
    <t>TODAY'S DATE:</t>
  </si>
  <si>
    <t>HOTEL CODE</t>
  </si>
  <si>
    <t>SALES MGR</t>
  </si>
  <si>
    <t>ARRIVAL</t>
  </si>
  <si>
    <t>DATE</t>
  </si>
  <si>
    <t>DAYS TO ARRIVAL:</t>
  </si>
  <si>
    <t xml:space="preserve"> </t>
  </si>
  <si>
    <t>TODAY'S DATE</t>
  </si>
  <si>
    <t>Function Space SqFt</t>
  </si>
  <si>
    <t>Forecast Definites (sqft) or Historical Demand (sqft) Usage</t>
  </si>
  <si>
    <t>Forecasted Tentatives (sqft) Usage</t>
  </si>
  <si>
    <t>New Complex Group Opportunities Space Requirements</t>
  </si>
  <si>
    <t>Total (C+D)</t>
  </si>
  <si>
    <t>Projected Function Space Displacement (Property SQFT - E)</t>
  </si>
  <si>
    <t>Amount of Definite Function Space Reserved on the Books</t>
  </si>
  <si>
    <t>Historical Demand (sqft)</t>
  </si>
  <si>
    <t>FUNCTION SPACE USAGE</t>
  </si>
  <si>
    <t>Food &amp; Beverage/Other</t>
  </si>
  <si>
    <t>Total (A + B)</t>
  </si>
  <si>
    <t>F &amp; B Revenue of New Group (Forecasted)</t>
  </si>
  <si>
    <t>SLEEPING ROOM PATTERN ANALYSIS</t>
  </si>
  <si>
    <t>REVENUE/PROFIT</t>
  </si>
  <si>
    <t>SLEEPING ROOMS</t>
  </si>
  <si>
    <t>Historical Avg LOS Group</t>
  </si>
  <si>
    <t>TOTALS</t>
  </si>
  <si>
    <t>NEW GROUP</t>
  </si>
  <si>
    <t>PROJECTED TRANSIENT DISPLACED</t>
  </si>
  <si>
    <t>PROJECTED GROUP DISPLACED</t>
  </si>
  <si>
    <t>FUNCTION SPACE, FOOD &amp; BEVERAGE AND OTHER</t>
  </si>
  <si>
    <t>DISPLACED FUNCTION SPACE</t>
  </si>
  <si>
    <t>NEW GROUP FOOD &amp; BEVERAGE</t>
  </si>
  <si>
    <t>FUNCTION SPACE CAN ALSO BE CALCULATED AS FOLLOWS</t>
  </si>
  <si>
    <t>DISPLACED OTHER</t>
  </si>
  <si>
    <t>% PROFIT</t>
  </si>
  <si>
    <t>FORECAST PROFIT</t>
  </si>
  <si>
    <t>TOTAL SQ FT</t>
  </si>
  <si>
    <t>%PROFIT</t>
  </si>
  <si>
    <t>FORECAST RMS</t>
  </si>
  <si>
    <t>SLEEPING ROOM PROFIT %</t>
  </si>
  <si>
    <t>FOOD &amp; BEVERAGE PROFIT %</t>
  </si>
  <si>
    <t>ROOM RENTAL PROFIT %</t>
  </si>
  <si>
    <t>AVG RATE $</t>
  </si>
  <si>
    <t>FORECASTED REVENUE $</t>
  </si>
  <si>
    <t>ROOM RENTAL $</t>
  </si>
  <si>
    <t>FORECAST PROFIT $</t>
  </si>
  <si>
    <t>DAY OF WEEK</t>
  </si>
  <si>
    <t>Total New Opportunity Sleeping Room Revenue</t>
  </si>
  <si>
    <t>Total New Opportunity Function Space Revenue</t>
  </si>
  <si>
    <t>Total New Opportunity F&amp;B/Other Revenue</t>
  </si>
  <si>
    <t>Total Displaced Sleeping Room Revenue</t>
  </si>
  <si>
    <t>Total Displaced Function Space Revenue</t>
  </si>
  <si>
    <t>Additional Revenue (Golf, Parking, etc)</t>
  </si>
  <si>
    <t>Additional Costs (Shuttle Service, Valet, etc.)</t>
  </si>
  <si>
    <t>Total New Opportunity Sleeping Room Profit</t>
  </si>
  <si>
    <t>Total New Opportunity Function Space Profit</t>
  </si>
  <si>
    <t>Total New Opportunity F&amp;B/Other Profit</t>
  </si>
  <si>
    <t>Total Displaced Sleeping Room Profit</t>
  </si>
  <si>
    <t>Total Displaced Function Space Profit</t>
  </si>
  <si>
    <t>Additional Profit</t>
  </si>
  <si>
    <t>SUMMARY TOTALS</t>
  </si>
  <si>
    <r>
      <t>Profit (Gain/</t>
    </r>
    <r>
      <rPr>
        <b/>
        <sz val="10"/>
        <color indexed="10"/>
        <rFont val="Arial"/>
        <family val="2"/>
      </rPr>
      <t>Loss</t>
    </r>
    <r>
      <rPr>
        <b/>
        <sz val="10"/>
        <color indexed="8"/>
        <rFont val="Arial"/>
        <family val="2"/>
      </rPr>
      <t>)</t>
    </r>
  </si>
  <si>
    <r>
      <t>Revenue (Gain/</t>
    </r>
    <r>
      <rPr>
        <b/>
        <sz val="10"/>
        <color indexed="10"/>
        <rFont val="Arial"/>
        <family val="2"/>
      </rPr>
      <t>Loss</t>
    </r>
    <r>
      <rPr>
        <b/>
        <sz val="10"/>
        <rFont val="Arial"/>
        <family val="2"/>
      </rPr>
      <t>)</t>
    </r>
  </si>
  <si>
    <t>Historical F&amp;B Revenue</t>
  </si>
  <si>
    <t>F&amp;B Revenue Forecasted Tentatives</t>
  </si>
  <si>
    <t>F&amp;B Revenue Forecasted Definites</t>
  </si>
  <si>
    <t>GROUP RATE $</t>
  </si>
  <si>
    <t>Estimated Roomnight Displacement Mix  Group=0 Transient=1</t>
  </si>
  <si>
    <t>MISCELLANEOUS PROFIT%</t>
  </si>
  <si>
    <t>MARSHA</t>
  </si>
  <si>
    <t xml:space="preserve">ROOMS </t>
  </si>
  <si>
    <t>F/S SQ FT</t>
  </si>
  <si>
    <t>Example</t>
  </si>
  <si>
    <t>GROUP EVALUATION WORKSHEET INSTRUCTIONS</t>
  </si>
  <si>
    <t>Further explanation of the evaluated fields is in a comment field, wave your cursor over the row descriptor cell:</t>
  </si>
  <si>
    <t>II.</t>
  </si>
  <si>
    <t>I.</t>
  </si>
  <si>
    <t xml:space="preserve">User should only edit fields in gold </t>
  </si>
  <si>
    <t>Other fields contain formulas</t>
  </si>
  <si>
    <t>III.</t>
  </si>
  <si>
    <t>Data Resources-Sleeping Room Pattern Analysis</t>
  </si>
  <si>
    <t>IV.</t>
  </si>
  <si>
    <t>DATA RESOURCES-FUNCTION SPACE USAGE</t>
  </si>
  <si>
    <r>
      <t>V</t>
    </r>
    <r>
      <rPr>
        <sz val="10"/>
        <rFont val="Arial"/>
      </rPr>
      <t>.</t>
    </r>
  </si>
  <si>
    <t>DATA RESOURCE-FOOD AND BEVERAGE/OTHER</t>
  </si>
  <si>
    <t>VI.</t>
  </si>
  <si>
    <t>MAINTENANCE FIELDS</t>
  </si>
  <si>
    <t>1. Identify MARSHA Hotel Codes for Cluster.  Since this is a look-up, identify in all caps and all small letters</t>
  </si>
  <si>
    <t>2. Identify profit margins for revenue streams</t>
  </si>
  <si>
    <t>RRR</t>
  </si>
  <si>
    <t>MARRT</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</si>
</sst>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mm/dd/yy"/>
    <numFmt numFmtId="165" formatCode="&quot;$&quot;#,##0"/>
    <numFmt numFmtId="166" formatCode="#,##0.00;[Red]#,##0.00"/>
  </numFmts>
  <fonts count="22">
    <font>
      <sz val="10"/>
      <name val="Arial"/>
    </font>
    <font>
      <sz val="10"/>
      <name val="Arial"/>
    </font>
    <font>
      <b/>
      <sz val="10"/>
      <name val="Arial"/>
      <family val="2"/>
    </font>
    <font>
      <b/>
      <sz val="10"/>
      <color indexed="8"/>
      <name val="Arial"/>
      <family val="2"/>
    </font>
    <font>
      <b/>
      <sz val="8"/>
      <name val="Arial"/>
      <family val="2"/>
    </font>
    <font>
      <sz val="8"/>
      <name val="Arial"/>
      <family val="2"/>
    </font>
    <font>
      <b/>
      <sz val="14"/>
      <color indexed="9"/>
      <name val="Arial"/>
      <family val="2"/>
    </font>
    <font>
      <sz val="10"/>
      <color indexed="9"/>
      <name val="Arial"/>
      <family val="2"/>
    </font>
    <font>
      <b/>
      <sz val="10"/>
      <color indexed="9"/>
      <name val="Arial"/>
      <family val="2"/>
    </font>
    <font>
      <b/>
      <sz val="8"/>
      <color indexed="9"/>
      <name val="Arial"/>
      <family val="2"/>
    </font>
    <font>
      <sz val="8"/>
      <color indexed="9"/>
      <name val="Arial"/>
      <family val="2"/>
    </font>
    <font>
      <b/>
      <sz val="10"/>
      <color indexed="10"/>
      <name val="Arial"/>
      <family val="2"/>
    </font>
    <font>
      <b/>
      <i/>
      <sz val="10"/>
      <color indexed="9"/>
      <name val="Arial"/>
      <family val="2"/>
    </font>
    <font>
      <b/>
      <i/>
      <sz val="9"/>
      <color indexed="9"/>
      <name val="Arial"/>
      <family val="2"/>
    </font>
    <font>
      <i/>
      <sz val="9"/>
      <color indexed="9"/>
      <name val="Arial"/>
      <family val="2"/>
    </font>
    <font>
      <b/>
      <sz val="12"/>
      <name val="Arial"/>
      <family val="2"/>
    </font>
    <font>
      <sz val="9"/>
      <color indexed="81"/>
      <name val="Tahoma"/>
    </font>
    <font>
      <b/>
      <sz val="9"/>
      <color indexed="81"/>
      <name val="Tahoma"/>
    </font>
    <font>
      <u/>
      <sz val="9"/>
      <color indexed="81"/>
      <name val="Tahoma"/>
      <family val="2"/>
    </font>
    <font>
      <sz val="9"/>
      <color indexed="81"/>
      <name val="Tahoma"/>
      <family val="2"/>
    </font>
    <font>
      <b/>
      <sz val="14"/>
      <name val="Arial"/>
      <family val="2"/>
    </font>
    <font>
      <sz val="14"/>
      <name val="Arial"/>
      <family val="2"/>
    </font>
  </fonts>
  <fills count="7">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2"/>
        <bgColor indexed="64"/>
      </patternFill>
    </fill>
    <fill>
      <patternFill patternType="solid">
        <fgColor indexed="18"/>
        <bgColor indexed="64"/>
      </patternFill>
    </fill>
    <fill>
      <patternFill patternType="solid">
        <fgColor indexed="4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164" fontId="0" fillId="0" borderId="0" xfId="0" applyNumberFormat="1"/>
    <xf numFmtId="164" fontId="2" fillId="2" borderId="1" xfId="0" applyNumberFormat="1" applyFont="1" applyFill="1" applyBorder="1"/>
    <xf numFmtId="0" fontId="2" fillId="0" borderId="0" xfId="0" applyFont="1"/>
    <xf numFmtId="164" fontId="2" fillId="3" borderId="1" xfId="0" applyNumberFormat="1" applyFont="1" applyFill="1" applyBorder="1" applyAlignment="1">
      <alignment horizontal="center"/>
    </xf>
    <xf numFmtId="0" fontId="2" fillId="2" borderId="2" xfId="0" applyFont="1" applyFill="1" applyBorder="1" applyAlignment="1">
      <alignment horizontal="center"/>
    </xf>
    <xf numFmtId="1" fontId="2" fillId="2" borderId="1" xfId="0" applyNumberFormat="1" applyFont="1" applyFill="1" applyBorder="1" applyAlignment="1">
      <alignment horizontal="center"/>
    </xf>
    <xf numFmtId="0" fontId="2" fillId="2" borderId="3" xfId="0" applyFont="1" applyFill="1" applyBorder="1" applyAlignment="1">
      <alignment wrapText="1"/>
    </xf>
    <xf numFmtId="0" fontId="2" fillId="2" borderId="4" xfId="0" applyFont="1" applyFill="1" applyBorder="1"/>
    <xf numFmtId="0" fontId="2" fillId="2" borderId="5" xfId="0" applyFont="1" applyFill="1" applyBorder="1" applyAlignment="1">
      <alignment wrapText="1"/>
    </xf>
    <xf numFmtId="0" fontId="2" fillId="2" borderId="6" xfId="0" applyFont="1" applyFill="1" applyBorder="1"/>
    <xf numFmtId="0" fontId="2" fillId="0" borderId="0" xfId="0" applyFont="1" applyAlignment="1">
      <alignment wrapText="1"/>
    </xf>
    <xf numFmtId="0" fontId="2" fillId="2" borderId="7" xfId="0" applyFont="1" applyFill="1" applyBorder="1" applyAlignment="1">
      <alignment wrapText="1"/>
    </xf>
    <xf numFmtId="0" fontId="0" fillId="3" borderId="4" xfId="0" applyFill="1" applyBorder="1"/>
    <xf numFmtId="0" fontId="2" fillId="2" borderId="8" xfId="0" applyFont="1" applyFill="1" applyBorder="1" applyAlignment="1">
      <alignment wrapText="1"/>
    </xf>
    <xf numFmtId="0" fontId="2" fillId="2" borderId="9" xfId="0" applyFont="1" applyFill="1" applyBorder="1"/>
    <xf numFmtId="0" fontId="0" fillId="3" borderId="10" xfId="0" applyFill="1" applyBorder="1"/>
    <xf numFmtId="164" fontId="2" fillId="2" borderId="1" xfId="0" applyNumberFormat="1" applyFont="1" applyFill="1" applyBorder="1" applyAlignment="1">
      <alignment horizontal="center"/>
    </xf>
    <xf numFmtId="0" fontId="0" fillId="3" borderId="11" xfId="0" applyFill="1" applyBorder="1"/>
    <xf numFmtId="0" fontId="0" fillId="3" borderId="12" xfId="0" applyFill="1" applyBorder="1"/>
    <xf numFmtId="0" fontId="2" fillId="2" borderId="13" xfId="0" applyFont="1" applyFill="1" applyBorder="1" applyAlignment="1">
      <alignment wrapText="1"/>
    </xf>
    <xf numFmtId="0" fontId="2" fillId="2" borderId="14" xfId="0" applyFont="1" applyFill="1" applyBorder="1" applyAlignment="1">
      <alignment wrapText="1"/>
    </xf>
    <xf numFmtId="0" fontId="2" fillId="2" borderId="15" xfId="0" applyFont="1" applyFill="1" applyBorder="1"/>
    <xf numFmtId="0" fontId="2" fillId="2" borderId="16" xfId="0" applyFont="1" applyFill="1" applyBorder="1" applyAlignment="1">
      <alignment wrapText="1"/>
    </xf>
    <xf numFmtId="0" fontId="0" fillId="3" borderId="17" xfId="0" applyFill="1" applyBorder="1"/>
    <xf numFmtId="0" fontId="2" fillId="3" borderId="17" xfId="0" applyFont="1" applyFill="1" applyBorder="1"/>
    <xf numFmtId="0" fontId="2" fillId="2" borderId="1" xfId="0" applyFont="1" applyFill="1" applyBorder="1"/>
    <xf numFmtId="0" fontId="2" fillId="3" borderId="15" xfId="0" applyFont="1" applyFill="1" applyBorder="1"/>
    <xf numFmtId="0" fontId="0" fillId="3" borderId="18" xfId="0" applyFill="1" applyBorder="1"/>
    <xf numFmtId="0" fontId="0" fillId="3" borderId="19" xfId="0" applyFill="1" applyBorder="1"/>
    <xf numFmtId="0" fontId="2" fillId="2" borderId="20" xfId="0" applyFont="1" applyFill="1" applyBorder="1"/>
    <xf numFmtId="0" fontId="2" fillId="2" borderId="21" xfId="0" applyFont="1" applyFill="1" applyBorder="1"/>
    <xf numFmtId="0" fontId="0" fillId="3" borderId="22" xfId="0" applyFill="1" applyBorder="1"/>
    <xf numFmtId="0" fontId="0" fillId="3" borderId="23" xfId="0" applyFill="1" applyBorder="1"/>
    <xf numFmtId="0" fontId="0" fillId="3" borderId="24" xfId="0" applyFill="1" applyBorder="1"/>
    <xf numFmtId="0" fontId="2" fillId="2" borderId="25" xfId="0" applyFont="1" applyFill="1" applyBorder="1"/>
    <xf numFmtId="0" fontId="2" fillId="2" borderId="26" xfId="0" applyFont="1" applyFill="1" applyBorder="1"/>
    <xf numFmtId="0" fontId="2" fillId="2" borderId="27" xfId="0" applyFont="1" applyFill="1" applyBorder="1"/>
    <xf numFmtId="0" fontId="2" fillId="2" borderId="28" xfId="0" applyFont="1" applyFill="1" applyBorder="1" applyAlignment="1">
      <alignment wrapText="1"/>
    </xf>
    <xf numFmtId="0" fontId="0" fillId="3" borderId="29" xfId="0" applyFill="1" applyBorder="1"/>
    <xf numFmtId="0" fontId="0" fillId="3" borderId="30" xfId="0" applyFill="1" applyBorder="1"/>
    <xf numFmtId="0" fontId="4" fillId="2" borderId="16" xfId="0" applyFont="1" applyFill="1" applyBorder="1" applyAlignment="1">
      <alignment wrapText="1"/>
    </xf>
    <xf numFmtId="0" fontId="4" fillId="2" borderId="14" xfId="0" applyFont="1" applyFill="1" applyBorder="1" applyAlignment="1">
      <alignment wrapText="1"/>
    </xf>
    <xf numFmtId="0" fontId="4" fillId="2" borderId="5" xfId="0" applyFont="1" applyFill="1" applyBorder="1" applyAlignment="1">
      <alignment wrapText="1"/>
    </xf>
    <xf numFmtId="0" fontId="4" fillId="2" borderId="8" xfId="0" applyFont="1" applyFill="1" applyBorder="1"/>
    <xf numFmtId="0" fontId="4" fillId="4" borderId="13" xfId="0" applyFont="1" applyFill="1" applyBorder="1"/>
    <xf numFmtId="0" fontId="4" fillId="4" borderId="3" xfId="0" applyFont="1" applyFill="1" applyBorder="1"/>
    <xf numFmtId="0" fontId="4" fillId="2" borderId="28" xfId="0" applyFont="1" applyFill="1" applyBorder="1"/>
    <xf numFmtId="0" fontId="9" fillId="5" borderId="11" xfId="0" applyFont="1" applyFill="1" applyBorder="1"/>
    <xf numFmtId="0" fontId="4" fillId="4" borderId="16" xfId="0" applyFont="1" applyFill="1" applyBorder="1" applyAlignment="1">
      <alignment wrapText="1"/>
    </xf>
    <xf numFmtId="0" fontId="9" fillId="5" borderId="31" xfId="0" applyFont="1" applyFill="1" applyBorder="1"/>
    <xf numFmtId="0" fontId="9" fillId="5" borderId="11" xfId="0" applyFont="1" applyFill="1" applyBorder="1" applyAlignment="1"/>
    <xf numFmtId="0" fontId="4" fillId="2" borderId="16" xfId="0" applyFont="1" applyFill="1" applyBorder="1"/>
    <xf numFmtId="165" fontId="2" fillId="2" borderId="32" xfId="0" applyNumberFormat="1" applyFont="1" applyFill="1" applyBorder="1" applyAlignment="1">
      <alignment horizontal="center"/>
    </xf>
    <xf numFmtId="165" fontId="2" fillId="2" borderId="33" xfId="0" applyNumberFormat="1" applyFont="1" applyFill="1" applyBorder="1" applyAlignment="1">
      <alignment horizontal="center"/>
    </xf>
    <xf numFmtId="165" fontId="2" fillId="2" borderId="34" xfId="0" applyNumberFormat="1" applyFont="1" applyFill="1" applyBorder="1" applyAlignment="1">
      <alignment horizontal="center"/>
    </xf>
    <xf numFmtId="9" fontId="2" fillId="3" borderId="31" xfId="0" applyNumberFormat="1" applyFont="1" applyFill="1" applyBorder="1"/>
    <xf numFmtId="9" fontId="2" fillId="3" borderId="32" xfId="0" applyNumberFormat="1" applyFont="1" applyFill="1" applyBorder="1"/>
    <xf numFmtId="9" fontId="2" fillId="3" borderId="33" xfId="0" applyNumberFormat="1" applyFont="1" applyFill="1" applyBorder="1"/>
    <xf numFmtId="9" fontId="2" fillId="2" borderId="17" xfId="0" applyNumberFormat="1" applyFont="1" applyFill="1" applyBorder="1" applyAlignment="1">
      <alignment horizontal="center"/>
    </xf>
    <xf numFmtId="9" fontId="2" fillId="2" borderId="12" xfId="0" applyNumberFormat="1" applyFont="1" applyFill="1" applyBorder="1" applyAlignment="1">
      <alignment horizontal="center"/>
    </xf>
    <xf numFmtId="9" fontId="2" fillId="2" borderId="29" xfId="0" applyNumberFormat="1" applyFont="1" applyFill="1" applyBorder="1" applyAlignment="1">
      <alignment horizontal="center"/>
    </xf>
    <xf numFmtId="165" fontId="0" fillId="3" borderId="29" xfId="0" applyNumberFormat="1" applyFill="1" applyBorder="1"/>
    <xf numFmtId="165" fontId="0" fillId="3" borderId="17" xfId="0" applyNumberFormat="1" applyFill="1" applyBorder="1"/>
    <xf numFmtId="0" fontId="2" fillId="2" borderId="17" xfId="0" applyFont="1" applyFill="1" applyBorder="1"/>
    <xf numFmtId="0" fontId="12" fillId="4" borderId="15" xfId="0" applyFont="1" applyFill="1" applyBorder="1"/>
    <xf numFmtId="0" fontId="12" fillId="4" borderId="35" xfId="0" applyFont="1" applyFill="1" applyBorder="1"/>
    <xf numFmtId="0" fontId="12" fillId="4" borderId="2" xfId="0" applyFont="1" applyFill="1" applyBorder="1"/>
    <xf numFmtId="0" fontId="12" fillId="4" borderId="1" xfId="0" applyFont="1" applyFill="1" applyBorder="1"/>
    <xf numFmtId="0" fontId="8" fillId="4" borderId="36" xfId="0" applyFont="1" applyFill="1" applyBorder="1" applyAlignment="1">
      <alignment horizontal="center"/>
    </xf>
    <xf numFmtId="0" fontId="8" fillId="4" borderId="37" xfId="0" applyFont="1" applyFill="1" applyBorder="1" applyAlignment="1">
      <alignment horizontal="center"/>
    </xf>
    <xf numFmtId="164" fontId="8" fillId="4" borderId="38" xfId="0" applyNumberFormat="1" applyFont="1" applyFill="1" applyBorder="1"/>
    <xf numFmtId="164" fontId="8" fillId="4" borderId="0" xfId="0" applyNumberFormat="1" applyFont="1" applyFill="1" applyBorder="1"/>
    <xf numFmtId="44" fontId="2" fillId="2" borderId="4" xfId="1" applyFont="1" applyFill="1" applyBorder="1"/>
    <xf numFmtId="44" fontId="2" fillId="2" borderId="19" xfId="1" applyFont="1" applyFill="1" applyBorder="1"/>
    <xf numFmtId="44" fontId="0" fillId="3" borderId="4" xfId="1" applyFont="1" applyFill="1" applyBorder="1"/>
    <xf numFmtId="44" fontId="0" fillId="3" borderId="19" xfId="1" applyFont="1" applyFill="1" applyBorder="1"/>
    <xf numFmtId="44" fontId="2" fillId="2" borderId="17" xfId="1" applyFont="1" applyFill="1" applyBorder="1" applyAlignment="1"/>
    <xf numFmtId="44" fontId="2" fillId="2" borderId="39" xfId="1" applyFont="1" applyFill="1" applyBorder="1" applyAlignment="1"/>
    <xf numFmtId="44" fontId="2" fillId="2" borderId="1" xfId="0" applyNumberFormat="1" applyFont="1" applyFill="1" applyBorder="1" applyAlignment="1"/>
    <xf numFmtId="44" fontId="2" fillId="2" borderId="29" xfId="1" applyFont="1" applyFill="1" applyBorder="1" applyAlignment="1"/>
    <xf numFmtId="44" fontId="3" fillId="2" borderId="35" xfId="0" applyNumberFormat="1" applyFont="1" applyFill="1" applyBorder="1" applyAlignment="1"/>
    <xf numFmtId="44" fontId="2" fillId="2" borderId="40" xfId="1" applyFont="1" applyFill="1" applyBorder="1"/>
    <xf numFmtId="44" fontId="0" fillId="2" borderId="17" xfId="0" applyNumberFormat="1" applyFill="1" applyBorder="1"/>
    <xf numFmtId="0" fontId="0" fillId="2" borderId="17" xfId="0" applyFill="1" applyBorder="1"/>
    <xf numFmtId="0" fontId="15" fillId="3" borderId="10"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 xfId="0" applyFont="1" applyFill="1" applyBorder="1" applyAlignment="1">
      <alignment horizontal="center" vertical="center"/>
    </xf>
    <xf numFmtId="0" fontId="0" fillId="2" borderId="12" xfId="0" applyFill="1" applyBorder="1"/>
    <xf numFmtId="9" fontId="2" fillId="3" borderId="1" xfId="2" applyFont="1" applyFill="1" applyBorder="1"/>
    <xf numFmtId="44" fontId="2" fillId="2" borderId="32" xfId="1" applyFont="1" applyFill="1" applyBorder="1" applyAlignment="1">
      <alignment horizontal="center"/>
    </xf>
    <xf numFmtId="44" fontId="0" fillId="3" borderId="32" xfId="1" applyFont="1" applyFill="1" applyBorder="1"/>
    <xf numFmtId="44" fontId="2" fillId="3" borderId="32" xfId="1" applyFont="1" applyFill="1" applyBorder="1"/>
    <xf numFmtId="44" fontId="2" fillId="2" borderId="31" xfId="1" applyFont="1" applyFill="1" applyBorder="1" applyAlignment="1">
      <alignment horizontal="center"/>
    </xf>
    <xf numFmtId="44" fontId="2" fillId="2" borderId="32" xfId="1" applyFont="1" applyFill="1" applyBorder="1"/>
    <xf numFmtId="44" fontId="2" fillId="3" borderId="1" xfId="1" applyFont="1" applyFill="1" applyBorder="1"/>
    <xf numFmtId="0" fontId="2" fillId="2" borderId="29" xfId="0" applyFont="1" applyFill="1" applyBorder="1"/>
    <xf numFmtId="0" fontId="4" fillId="6" borderId="17" xfId="0" applyFont="1" applyFill="1" applyBorder="1"/>
    <xf numFmtId="0" fontId="2" fillId="3" borderId="35" xfId="0" applyFont="1" applyFill="1" applyBorder="1"/>
    <xf numFmtId="0" fontId="2" fillId="2" borderId="35" xfId="0" applyFont="1" applyFill="1" applyBorder="1"/>
    <xf numFmtId="0" fontId="2" fillId="2" borderId="1" xfId="0" applyFont="1" applyFill="1" applyBorder="1" applyAlignment="1">
      <alignment wrapText="1"/>
    </xf>
    <xf numFmtId="0" fontId="0" fillId="3" borderId="1" xfId="0" applyFill="1" applyBorder="1"/>
    <xf numFmtId="166" fontId="2" fillId="2" borderId="33" xfId="1" applyNumberFormat="1" applyFont="1" applyFill="1" applyBorder="1"/>
    <xf numFmtId="6" fontId="0" fillId="3" borderId="17" xfId="0" applyNumberFormat="1" applyFill="1" applyBorder="1"/>
    <xf numFmtId="6" fontId="0" fillId="3" borderId="12" xfId="0" applyNumberFormat="1" applyFill="1" applyBorder="1"/>
    <xf numFmtId="0" fontId="2" fillId="0" borderId="41" xfId="0" applyFont="1" applyBorder="1" applyAlignment="1"/>
    <xf numFmtId="0" fontId="0" fillId="0" borderId="42" xfId="0" applyBorder="1" applyAlignment="1"/>
    <xf numFmtId="0" fontId="0" fillId="0" borderId="43" xfId="0" applyBorder="1" applyAlignment="1"/>
    <xf numFmtId="0" fontId="2" fillId="0" borderId="0" xfId="0" applyFont="1" applyAlignment="1"/>
    <xf numFmtId="0" fontId="20" fillId="0" borderId="41" xfId="0" applyFont="1" applyBorder="1" applyAlignment="1"/>
    <xf numFmtId="0" fontId="21" fillId="0" borderId="42" xfId="0" applyFont="1" applyBorder="1" applyAlignment="1"/>
    <xf numFmtId="0" fontId="21" fillId="0" borderId="43" xfId="0" applyFont="1" applyBorder="1" applyAlignment="1"/>
    <xf numFmtId="0" fontId="2" fillId="0" borderId="42" xfId="0" applyFont="1" applyBorder="1" applyAlignment="1"/>
    <xf numFmtId="0" fontId="2" fillId="0" borderId="43" xfId="0" applyFont="1" applyBorder="1" applyAlignment="1"/>
    <xf numFmtId="0" fontId="2" fillId="0" borderId="0" xfId="0" applyFont="1" applyBorder="1" applyAlignment="1"/>
    <xf numFmtId="0" fontId="2" fillId="4" borderId="2" xfId="0" applyFont="1" applyFill="1" applyBorder="1" applyAlignment="1"/>
    <xf numFmtId="0" fontId="0" fillId="4" borderId="15" xfId="0" applyFill="1" applyBorder="1" applyAlignment="1"/>
    <xf numFmtId="0" fontId="0" fillId="4" borderId="35" xfId="0" applyFill="1" applyBorder="1" applyAlignment="1"/>
    <xf numFmtId="0" fontId="9" fillId="4" borderId="38" xfId="0" applyFont="1" applyFill="1" applyBorder="1" applyAlignment="1"/>
    <xf numFmtId="0" fontId="7" fillId="4" borderId="44" xfId="0" applyFont="1" applyFill="1" applyBorder="1" applyAlignment="1"/>
    <xf numFmtId="0" fontId="6" fillId="4" borderId="41" xfId="0" applyFont="1" applyFill="1" applyBorder="1" applyAlignment="1"/>
    <xf numFmtId="0" fontId="7" fillId="4" borderId="42" xfId="0" applyFont="1" applyFill="1" applyBorder="1" applyAlignment="1"/>
    <xf numFmtId="0" fontId="8" fillId="4" borderId="2" xfId="0" applyFont="1" applyFill="1" applyBorder="1" applyAlignment="1"/>
    <xf numFmtId="0" fontId="8" fillId="4" borderId="35" xfId="0" applyFont="1" applyFill="1" applyBorder="1" applyAlignment="1"/>
    <xf numFmtId="0" fontId="2" fillId="4" borderId="41" xfId="0" applyFont="1" applyFill="1" applyBorder="1" applyAlignment="1"/>
    <xf numFmtId="0" fontId="0" fillId="4" borderId="42" xfId="0" applyFill="1" applyBorder="1" applyAlignment="1"/>
    <xf numFmtId="0" fontId="0" fillId="4" borderId="43" xfId="0" applyFill="1" applyBorder="1" applyAlignment="1"/>
    <xf numFmtId="0" fontId="2" fillId="3" borderId="41" xfId="0" applyFont="1" applyFill="1" applyBorder="1" applyAlignment="1"/>
    <xf numFmtId="0" fontId="9" fillId="4" borderId="45" xfId="0" applyFont="1" applyFill="1" applyBorder="1" applyAlignment="1"/>
    <xf numFmtId="0" fontId="10" fillId="4" borderId="46" xfId="0" applyFont="1" applyFill="1" applyBorder="1" applyAlignment="1"/>
    <xf numFmtId="0" fontId="12" fillId="4" borderId="36" xfId="0" applyFont="1" applyFill="1" applyBorder="1" applyAlignment="1"/>
    <xf numFmtId="0" fontId="7" fillId="4" borderId="47" xfId="0" applyFont="1" applyFill="1" applyBorder="1" applyAlignment="1"/>
    <xf numFmtId="0" fontId="9" fillId="4" borderId="41" xfId="0" applyFont="1" applyFill="1" applyBorder="1" applyAlignment="1"/>
    <xf numFmtId="0" fontId="10" fillId="4" borderId="43" xfId="0" applyFont="1" applyFill="1" applyBorder="1" applyAlignment="1"/>
    <xf numFmtId="0" fontId="2" fillId="2" borderId="41" xfId="0" applyFont="1" applyFill="1" applyBorder="1" applyAlignment="1"/>
    <xf numFmtId="0" fontId="0" fillId="2" borderId="43" xfId="0" applyFill="1" applyBorder="1" applyAlignment="1"/>
    <xf numFmtId="0" fontId="7" fillId="4" borderId="43" xfId="0" applyFont="1" applyFill="1" applyBorder="1" applyAlignment="1"/>
    <xf numFmtId="0" fontId="2" fillId="2" borderId="42" xfId="0" applyFont="1" applyFill="1" applyBorder="1" applyAlignment="1"/>
    <xf numFmtId="0" fontId="13" fillId="4" borderId="45" xfId="0" applyFont="1" applyFill="1" applyBorder="1" applyAlignment="1"/>
    <xf numFmtId="0" fontId="14" fillId="4" borderId="46" xfId="0" applyFont="1" applyFill="1" applyBorder="1" applyAlignment="1"/>
    <xf numFmtId="0" fontId="0" fillId="4" borderId="27" xfId="0" applyFill="1" applyBorder="1" applyAlignment="1"/>
    <xf numFmtId="0" fontId="6" fillId="4" borderId="38" xfId="0" applyFont="1" applyFill="1" applyBorder="1" applyAlignment="1"/>
    <xf numFmtId="0" fontId="7" fillId="4" borderId="0" xfId="0" applyFont="1" applyFill="1" applyBorder="1" applyAlignment="1"/>
    <xf numFmtId="0" fontId="0" fillId="0" borderId="0" xfId="0" applyBorder="1" applyAlignment="1"/>
    <xf numFmtId="0" fontId="0" fillId="0" borderId="44" xfId="0" applyBorder="1" applyAlignment="1"/>
    <xf numFmtId="0" fontId="2" fillId="4" borderId="38" xfId="0" applyFont="1" applyFill="1" applyBorder="1" applyAlignment="1">
      <alignment wrapText="1"/>
    </xf>
    <xf numFmtId="0" fontId="0" fillId="0" borderId="0" xfId="0" applyAlignment="1"/>
    <xf numFmtId="0" fontId="0" fillId="4" borderId="0" xfId="0" applyFill="1" applyAlignment="1"/>
    <xf numFmtId="0" fontId="0" fillId="4" borderId="44" xfId="0" applyFill="1" applyBorder="1" applyAlignment="1"/>
    <xf numFmtId="0" fontId="0" fillId="4" borderId="26" xfId="0" applyFill="1" applyBorder="1" applyAlignment="1"/>
    <xf numFmtId="0" fontId="8" fillId="4" borderId="26" xfId="0" applyFont="1" applyFill="1" applyBorder="1" applyAlignment="1"/>
    <xf numFmtId="0" fontId="0" fillId="0" borderId="15" xfId="0" applyBorder="1" applyAlignment="1"/>
    <xf numFmtId="0" fontId="9" fillId="5" borderId="19" xfId="0" applyFont="1" applyFill="1" applyBorder="1" applyAlignment="1"/>
    <xf numFmtId="0" fontId="5" fillId="5" borderId="43" xfId="0" applyFont="1" applyFill="1" applyBorder="1" applyAlignment="1"/>
    <xf numFmtId="0" fontId="8" fillId="4" borderId="36" xfId="0" applyFont="1" applyFill="1" applyBorder="1" applyAlignment="1"/>
    <xf numFmtId="0" fontId="0" fillId="4" borderId="37" xfId="0" applyFill="1" applyBorder="1" applyAlignment="1"/>
    <xf numFmtId="0" fontId="0" fillId="4" borderId="47" xfId="0" applyFill="1" applyBorder="1" applyAlignment="1"/>
    <xf numFmtId="0" fontId="9" fillId="5" borderId="22" xfId="0" applyFont="1" applyFill="1" applyBorder="1" applyAlignment="1"/>
    <xf numFmtId="0" fontId="9" fillId="5" borderId="49" xfId="0" applyFont="1" applyFill="1" applyBorder="1" applyAlignment="1"/>
    <xf numFmtId="165" fontId="2" fillId="2" borderId="23" xfId="0" applyNumberFormat="1" applyFont="1" applyFill="1" applyBorder="1" applyAlignment="1">
      <alignment horizontal="center"/>
    </xf>
    <xf numFmtId="165" fontId="2" fillId="2" borderId="53" xfId="0" applyNumberFormat="1" applyFont="1" applyFill="1" applyBorder="1" applyAlignment="1">
      <alignment horizontal="center"/>
    </xf>
    <xf numFmtId="165" fontId="2" fillId="2" borderId="52" xfId="0" applyNumberFormat="1" applyFont="1" applyFill="1" applyBorder="1" applyAlignment="1">
      <alignment horizontal="center"/>
    </xf>
    <xf numFmtId="165" fontId="2" fillId="2" borderId="12" xfId="0" applyNumberFormat="1" applyFont="1" applyFill="1" applyBorder="1" applyAlignment="1">
      <alignment horizontal="center"/>
    </xf>
    <xf numFmtId="0" fontId="2" fillId="2" borderId="36" xfId="0" applyFont="1" applyFill="1" applyBorder="1" applyAlignment="1"/>
    <xf numFmtId="0" fontId="0" fillId="2" borderId="47" xfId="0" applyFill="1" applyBorder="1" applyAlignment="1"/>
    <xf numFmtId="0" fontId="8" fillId="4" borderId="38" xfId="0" applyFont="1" applyFill="1" applyBorder="1" applyAlignment="1"/>
    <xf numFmtId="0" fontId="0" fillId="4" borderId="0" xfId="0" applyFill="1" applyBorder="1" applyAlignment="1"/>
    <xf numFmtId="0" fontId="9" fillId="5" borderId="11" xfId="0" applyFont="1" applyFill="1" applyBorder="1" applyAlignment="1"/>
    <xf numFmtId="165" fontId="2" fillId="2" borderId="17" xfId="0" applyNumberFormat="1" applyFont="1" applyFill="1" applyBorder="1" applyAlignment="1">
      <alignment horizontal="center"/>
    </xf>
    <xf numFmtId="0" fontId="8" fillId="4" borderId="36" xfId="0" applyFont="1" applyFill="1" applyBorder="1" applyAlignment="1">
      <alignment horizontal="center" wrapText="1"/>
    </xf>
    <xf numFmtId="0" fontId="7" fillId="4" borderId="37" xfId="0" applyFont="1" applyFill="1" applyBorder="1" applyAlignment="1">
      <alignment horizontal="center"/>
    </xf>
    <xf numFmtId="0" fontId="7" fillId="4" borderId="42" xfId="0" applyFont="1" applyFill="1" applyBorder="1" applyAlignment="1">
      <alignment horizontal="center"/>
    </xf>
    <xf numFmtId="0" fontId="7" fillId="4" borderId="47" xfId="0" applyFont="1" applyFill="1" applyBorder="1" applyAlignment="1">
      <alignment horizontal="center"/>
    </xf>
    <xf numFmtId="0" fontId="2" fillId="2" borderId="13" xfId="0" applyFont="1" applyFill="1" applyBorder="1" applyAlignment="1">
      <alignment wrapText="1"/>
    </xf>
    <xf numFmtId="0" fontId="2" fillId="2" borderId="11" xfId="0" applyFont="1" applyFill="1" applyBorder="1" applyAlignment="1"/>
    <xf numFmtId="0" fontId="2" fillId="2" borderId="16" xfId="0" applyFont="1" applyFill="1" applyBorder="1" applyAlignment="1">
      <alignment wrapText="1"/>
    </xf>
    <xf numFmtId="0" fontId="2" fillId="2" borderId="17" xfId="0" applyFont="1" applyFill="1" applyBorder="1" applyAlignment="1"/>
    <xf numFmtId="9" fontId="2" fillId="2" borderId="24" xfId="0" applyNumberFormat="1" applyFont="1" applyFill="1" applyBorder="1" applyAlignment="1">
      <alignment horizontal="center"/>
    </xf>
    <xf numFmtId="0" fontId="2" fillId="2" borderId="50" xfId="0" applyFont="1" applyFill="1" applyBorder="1" applyAlignment="1">
      <alignment horizontal="center"/>
    </xf>
    <xf numFmtId="165" fontId="2" fillId="2" borderId="24" xfId="0" applyNumberFormat="1" applyFont="1" applyFill="1" applyBorder="1" applyAlignment="1">
      <alignment horizontal="center"/>
    </xf>
    <xf numFmtId="165" fontId="2" fillId="2" borderId="51" xfId="0" applyNumberFormat="1" applyFont="1" applyFill="1" applyBorder="1" applyAlignment="1">
      <alignment horizontal="center"/>
    </xf>
    <xf numFmtId="165" fontId="0" fillId="3" borderId="24" xfId="0" applyNumberFormat="1" applyFill="1" applyBorder="1" applyAlignment="1">
      <alignment horizontal="left"/>
    </xf>
    <xf numFmtId="165" fontId="0" fillId="3" borderId="50" xfId="0" applyNumberFormat="1" applyFill="1" applyBorder="1" applyAlignment="1">
      <alignment horizontal="left"/>
    </xf>
    <xf numFmtId="0" fontId="9" fillId="5" borderId="23" xfId="0" applyFont="1" applyFill="1" applyBorder="1" applyAlignment="1"/>
    <xf numFmtId="0" fontId="9" fillId="5" borderId="52" xfId="0" applyFont="1" applyFill="1" applyBorder="1" applyAlignment="1"/>
    <xf numFmtId="0" fontId="5" fillId="5" borderId="54" xfId="0" applyFont="1" applyFill="1" applyBorder="1" applyAlignment="1"/>
    <xf numFmtId="0" fontId="9" fillId="5" borderId="53" xfId="0" applyFont="1" applyFill="1" applyBorder="1" applyAlignment="1"/>
    <xf numFmtId="9" fontId="2" fillId="2" borderId="22" xfId="0" applyNumberFormat="1" applyFont="1" applyFill="1" applyBorder="1" applyAlignment="1">
      <alignment horizontal="center"/>
    </xf>
    <xf numFmtId="0" fontId="2" fillId="2" borderId="49" xfId="0" applyFont="1" applyFill="1" applyBorder="1" applyAlignment="1">
      <alignment horizontal="center"/>
    </xf>
    <xf numFmtId="9" fontId="2" fillId="2" borderId="23" xfId="0" applyNumberFormat="1" applyFont="1" applyFill="1" applyBorder="1" applyAlignment="1">
      <alignment horizontal="center"/>
    </xf>
    <xf numFmtId="0" fontId="2" fillId="2" borderId="53" xfId="0" applyFont="1" applyFill="1" applyBorder="1" applyAlignment="1">
      <alignment horizontal="center"/>
    </xf>
    <xf numFmtId="165" fontId="2" fillId="2" borderId="22" xfId="0" applyNumberFormat="1" applyFont="1" applyFill="1" applyBorder="1" applyAlignment="1">
      <alignment horizontal="center"/>
    </xf>
    <xf numFmtId="165" fontId="2" fillId="2" borderId="48" xfId="0" applyNumberFormat="1" applyFont="1" applyFill="1" applyBorder="1" applyAlignment="1">
      <alignment horizontal="center"/>
    </xf>
    <xf numFmtId="165" fontId="0" fillId="3" borderId="22" xfId="0" applyNumberFormat="1" applyFill="1" applyBorder="1" applyAlignment="1">
      <alignment horizontal="left"/>
    </xf>
    <xf numFmtId="165" fontId="0" fillId="3" borderId="49" xfId="0" applyNumberFormat="1" applyFill="1" applyBorder="1" applyAlignment="1">
      <alignment horizontal="left"/>
    </xf>
    <xf numFmtId="0" fontId="2" fillId="2" borderId="14" xfId="0" applyFont="1" applyFill="1" applyBorder="1" applyAlignment="1"/>
    <xf numFmtId="0" fontId="2" fillId="2" borderId="12" xfId="0" applyFont="1" applyFill="1" applyBorder="1" applyAlignment="1"/>
    <xf numFmtId="0" fontId="0" fillId="4" borderId="36" xfId="0" applyFill="1" applyBorder="1" applyAlignment="1">
      <alignment wrapText="1"/>
    </xf>
    <xf numFmtId="0" fontId="0" fillId="0" borderId="47" xfId="0" applyBorder="1" applyAlignment="1"/>
    <xf numFmtId="0" fontId="0" fillId="0" borderId="38" xfId="0" applyBorder="1" applyAlignment="1"/>
    <xf numFmtId="165" fontId="2" fillId="2" borderId="50" xfId="0" applyNumberFormat="1" applyFont="1" applyFill="1" applyBorder="1" applyAlignment="1">
      <alignment horizontal="center"/>
    </xf>
    <xf numFmtId="0" fontId="2" fillId="4" borderId="55" xfId="0" applyFont="1" applyFill="1" applyBorder="1" applyAlignment="1"/>
    <xf numFmtId="0" fontId="0" fillId="4" borderId="56" xfId="0" applyFill="1" applyBorder="1" applyAlignment="1"/>
    <xf numFmtId="0" fontId="0" fillId="0" borderId="52" xfId="0" applyBorder="1" applyAlignment="1"/>
    <xf numFmtId="0" fontId="4" fillId="6" borderId="13" xfId="0" applyFont="1" applyFill="1" applyBorder="1" applyAlignment="1"/>
    <xf numFmtId="0" fontId="0" fillId="6" borderId="11" xfId="0" applyFill="1" applyBorder="1" applyAlignment="1"/>
    <xf numFmtId="0" fontId="4" fillId="6" borderId="16" xfId="0" applyFont="1" applyFill="1" applyBorder="1" applyAlignment="1"/>
    <xf numFmtId="0" fontId="0" fillId="6" borderId="17" xfId="0" applyFill="1" applyBorder="1" applyAlignment="1"/>
    <xf numFmtId="0" fontId="4" fillId="6" borderId="14" xfId="0" applyFont="1" applyFill="1" applyBorder="1" applyAlignment="1"/>
    <xf numFmtId="0" fontId="0" fillId="6" borderId="12" xfId="0" applyFill="1" applyBorder="1" applyAlignment="1"/>
    <xf numFmtId="0" fontId="4" fillId="6" borderId="41" xfId="0" applyFont="1" applyFill="1" applyBorder="1" applyAlignment="1"/>
    <xf numFmtId="0" fontId="4" fillId="6" borderId="43" xfId="0" applyFont="1" applyFill="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oleObject" Target="../embeddings/Microsoft_Office_Word_97_-_2003_Document3.doc"/><Relationship Id="rId4" Type="http://schemas.openxmlformats.org/officeDocument/2006/relationships/oleObject" Target="../embeddings/Microsoft_Office_Word_97_-_2003_Document2.doc"/></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K152"/>
  <sheetViews>
    <sheetView topLeftCell="A122" zoomScaleNormal="100" workbookViewId="0">
      <selection activeCell="D154" sqref="D154"/>
    </sheetView>
  </sheetViews>
  <sheetFormatPr defaultRowHeight="12.75"/>
  <cols>
    <col min="1" max="1" width="0.28515625" customWidth="1"/>
    <col min="2" max="2" width="7.28515625" customWidth="1"/>
    <col min="3" max="3" width="17.42578125" customWidth="1"/>
  </cols>
  <sheetData>
    <row r="2" spans="2:11" ht="13.5" thickBot="1"/>
    <row r="3" spans="2:11" ht="18.75" thickBot="1">
      <c r="D3" s="109" t="s">
        <v>98</v>
      </c>
      <c r="E3" s="110"/>
      <c r="F3" s="110"/>
      <c r="G3" s="110"/>
      <c r="H3" s="110"/>
      <c r="I3" s="110"/>
      <c r="J3" s="110"/>
      <c r="K3" s="111"/>
    </row>
    <row r="5" spans="2:11" ht="13.5" thickBot="1"/>
    <row r="6" spans="2:11" ht="13.5" thickBot="1">
      <c r="B6" s="3" t="s">
        <v>101</v>
      </c>
      <c r="C6" s="3" t="s">
        <v>102</v>
      </c>
      <c r="D6" s="3"/>
      <c r="E6" s="3"/>
      <c r="F6" s="101"/>
      <c r="H6" s="3" t="s">
        <v>103</v>
      </c>
    </row>
    <row r="7" spans="2:11" ht="26.25" customHeight="1" thickBot="1">
      <c r="B7" s="3" t="s">
        <v>100</v>
      </c>
      <c r="C7" s="3" t="s">
        <v>99</v>
      </c>
      <c r="D7" s="3"/>
      <c r="E7" s="3"/>
      <c r="F7" s="3"/>
      <c r="G7" s="3"/>
      <c r="H7" s="3"/>
      <c r="I7" s="3"/>
      <c r="J7" s="3"/>
      <c r="K7" s="3"/>
    </row>
    <row r="8" spans="2:11" ht="69" customHeight="1" thickBot="1">
      <c r="B8" s="3" t="s">
        <v>97</v>
      </c>
      <c r="C8" s="100" t="s">
        <v>21</v>
      </c>
    </row>
    <row r="9" spans="2:11" ht="13.5" thickBot="1"/>
    <row r="10" spans="2:11" ht="13.5" thickBot="1">
      <c r="B10" s="3" t="s">
        <v>104</v>
      </c>
      <c r="C10" s="105" t="s">
        <v>105</v>
      </c>
      <c r="D10" s="112"/>
      <c r="E10" s="112"/>
      <c r="F10" s="113"/>
    </row>
    <row r="63" spans="2:6">
      <c r="B63" s="3"/>
      <c r="C63" s="114"/>
      <c r="D63" s="114"/>
      <c r="E63" s="114"/>
      <c r="F63" s="114"/>
    </row>
    <row r="76" spans="2:6" ht="13.5" thickBot="1">
      <c r="B76" s="3" t="s">
        <v>106</v>
      </c>
      <c r="C76" s="3"/>
    </row>
    <row r="77" spans="2:6" ht="13.5" thickBot="1">
      <c r="C77" s="105" t="s">
        <v>107</v>
      </c>
      <c r="D77" s="106"/>
      <c r="E77" s="106"/>
      <c r="F77" s="107"/>
    </row>
    <row r="99" spans="2:6" ht="13.5" thickBot="1"/>
    <row r="100" spans="2:6" ht="13.5" thickBot="1">
      <c r="B100" s="3" t="s">
        <v>108</v>
      </c>
      <c r="C100" s="105" t="s">
        <v>109</v>
      </c>
      <c r="D100" s="106"/>
      <c r="E100" s="106"/>
      <c r="F100" s="107"/>
    </row>
    <row r="149" spans="2:5">
      <c r="B149" s="3" t="s">
        <v>110</v>
      </c>
      <c r="C149" s="108" t="s">
        <v>111</v>
      </c>
      <c r="D149" s="108"/>
      <c r="E149" s="108"/>
    </row>
    <row r="151" spans="2:5">
      <c r="C151" t="s">
        <v>112</v>
      </c>
    </row>
    <row r="152" spans="2:5">
      <c r="C152" t="s">
        <v>113</v>
      </c>
    </row>
  </sheetData>
  <mergeCells count="6">
    <mergeCell ref="C100:F100"/>
    <mergeCell ref="C149:E149"/>
    <mergeCell ref="D3:K3"/>
    <mergeCell ref="C10:F10"/>
    <mergeCell ref="C63:F63"/>
    <mergeCell ref="C77:F77"/>
  </mergeCells>
  <pageMargins left="0.75" right="0.75" top="1" bottom="1" header="0.5" footer="0.5"/>
  <pageSetup scale="63" orientation="portrait" r:id="rId1"/>
  <headerFooter alignWithMargins="0"/>
  <rowBreaks count="1" manualBreakCount="1">
    <brk id="75" max="15" man="1"/>
  </rowBreaks>
  <legacyDrawing r:id="rId2"/>
  <oleObjects>
    <oleObject progId="Word.Document.8" shapeId="3074" r:id="rId3"/>
    <oleObject progId="Word.Document.8" shapeId="3075" r:id="rId4"/>
    <oleObject progId="Word.Document.8" shapeId="3077" r:id="rId5"/>
  </oleObjects>
</worksheet>
</file>

<file path=xl/worksheets/sheet2.xml><?xml version="1.0" encoding="utf-8"?>
<worksheet xmlns="http://schemas.openxmlformats.org/spreadsheetml/2006/main" xmlns:r="http://schemas.openxmlformats.org/officeDocument/2006/relationships">
  <sheetPr>
    <pageSetUpPr fitToPage="1"/>
  </sheetPr>
  <dimension ref="B1:O23"/>
  <sheetViews>
    <sheetView tabSelected="1" topLeftCell="A2" zoomScaleNormal="100" workbookViewId="0">
      <pane xSplit="3" ySplit="8" topLeftCell="D10" activePane="bottomRight" state="frozen"/>
      <selection activeCell="A2" sqref="A2"/>
      <selection pane="topRight" activeCell="D2" sqref="D2"/>
      <selection pane="bottomLeft" activeCell="A10" sqref="A10"/>
      <selection pane="bottomRight" activeCell="I23" sqref="I23"/>
    </sheetView>
  </sheetViews>
  <sheetFormatPr defaultRowHeight="12.75"/>
  <cols>
    <col min="3" max="3" width="16.7109375" customWidth="1"/>
    <col min="4" max="4" width="10.140625" bestFit="1" customWidth="1"/>
    <col min="8" max="8" width="8.85546875" customWidth="1"/>
    <col min="9" max="9" width="10.140625" bestFit="1" customWidth="1"/>
  </cols>
  <sheetData>
    <row r="1" spans="2:15" ht="13.5" thickBot="1"/>
    <row r="2" spans="2:15" ht="18.75" thickBot="1">
      <c r="C2" s="120" t="s">
        <v>46</v>
      </c>
      <c r="D2" s="121"/>
      <c r="E2" s="121"/>
      <c r="F2" s="121"/>
      <c r="G2" s="107"/>
    </row>
    <row r="3" spans="2:15" ht="13.5" thickBot="1">
      <c r="C3" s="65" t="s">
        <v>27</v>
      </c>
      <c r="D3" s="27" t="s">
        <v>115</v>
      </c>
    </row>
    <row r="4" spans="2:15" ht="13.5" thickBot="1">
      <c r="C4" s="65" t="s">
        <v>25</v>
      </c>
      <c r="D4" s="127" t="s">
        <v>32</v>
      </c>
      <c r="E4" s="112"/>
      <c r="F4" s="112"/>
      <c r="G4" s="130" t="s">
        <v>26</v>
      </c>
      <c r="H4" s="131"/>
      <c r="I4" s="2">
        <f ca="1">TODAY()</f>
        <v>41299</v>
      </c>
    </row>
    <row r="5" spans="2:15" ht="13.5" thickBot="1">
      <c r="C5" s="65" t="s">
        <v>28</v>
      </c>
      <c r="D5" s="98" t="s">
        <v>114</v>
      </c>
      <c r="G5" s="118" t="s">
        <v>31</v>
      </c>
      <c r="H5" s="119"/>
      <c r="I5" s="6">
        <f ca="1">D6-I4</f>
        <v>-3312</v>
      </c>
    </row>
    <row r="6" spans="2:15" ht="13.5" thickBot="1">
      <c r="C6" s="66" t="s">
        <v>29</v>
      </c>
      <c r="D6" s="4">
        <v>37987</v>
      </c>
      <c r="G6" s="118" t="s">
        <v>91</v>
      </c>
      <c r="H6" s="119"/>
      <c r="I6" s="95" t="s">
        <v>32</v>
      </c>
    </row>
    <row r="7" spans="2:15" ht="13.5" thickBot="1">
      <c r="C7" s="68" t="s">
        <v>24</v>
      </c>
      <c r="D7" s="5">
        <f>LOOKUP(D3,'Maintenance Fields'!E2:E13,'Maintenance Fields'!F2:F13)</f>
        <v>240</v>
      </c>
      <c r="E7" s="3"/>
      <c r="F7" s="3"/>
      <c r="G7" s="128" t="str">
        <f>'Function Space Usage'!F6</f>
        <v>Function Space SqFt</v>
      </c>
      <c r="H7" s="129"/>
      <c r="I7" s="26">
        <f>'Function Space Usage'!H6</f>
        <v>650</v>
      </c>
      <c r="J7" s="3"/>
      <c r="K7" s="3"/>
      <c r="L7" s="3"/>
      <c r="M7" s="3"/>
      <c r="N7" s="3"/>
    </row>
    <row r="8" spans="2:15">
      <c r="C8" s="67" t="s">
        <v>71</v>
      </c>
      <c r="D8" s="69" t="str">
        <f>LOOKUP(D9,'Maintenance Fields'!B2:B1096,'Maintenance Fields'!C2:C1096)</f>
        <v>WED</v>
      </c>
      <c r="E8" s="70" t="str">
        <f>LOOKUP(E9,'Maintenance Fields'!B2:B1096,'Maintenance Fields'!C2:C1096)</f>
        <v>WED</v>
      </c>
      <c r="F8" s="70" t="str">
        <f>LOOKUP(F9,'Maintenance Fields'!B2:B1096,'Maintenance Fields'!C2:C1096)</f>
        <v>WED</v>
      </c>
      <c r="G8" s="70" t="str">
        <f>LOOKUP(G9,'Maintenance Fields'!B2:B1096,'Maintenance Fields'!C2:C1096)</f>
        <v>WED</v>
      </c>
      <c r="H8" s="70" t="str">
        <f>LOOKUP(H9,'Maintenance Fields'!B2:B1096,'Maintenance Fields'!C2:C1096)</f>
        <v>WED</v>
      </c>
      <c r="I8" s="70" t="str">
        <f>LOOKUP(I9,'Maintenance Fields'!B2:B1096,'Maintenance Fields'!C2:C1096)</f>
        <v>WED</v>
      </c>
      <c r="J8" s="70" t="str">
        <f>LOOKUP(J9,'Maintenance Fields'!B2:B1096,'Maintenance Fields'!C2:C1096)</f>
        <v>WED</v>
      </c>
      <c r="K8" s="70" t="str">
        <f>LOOKUP(K9,'Maintenance Fields'!B2:B1096,'Maintenance Fields'!C2:C1096)</f>
        <v>WED</v>
      </c>
      <c r="L8" s="70" t="str">
        <f>LOOKUP(L9,'Maintenance Fields'!B2:B1096,'Maintenance Fields'!C2:C1096)</f>
        <v>WED</v>
      </c>
      <c r="M8" s="70" t="str">
        <f>LOOKUP(M9,'Maintenance Fields'!B2:B1096,'Maintenance Fields'!C2:C1096)</f>
        <v>WED</v>
      </c>
      <c r="N8" s="70" t="str">
        <f>LOOKUP(N9,'Maintenance Fields'!B2:B1096,'Maintenance Fields'!C2:C1096)</f>
        <v>WED</v>
      </c>
      <c r="O8" s="122" t="s">
        <v>50</v>
      </c>
    </row>
    <row r="9" spans="2:15" ht="13.5" thickBot="1">
      <c r="C9" s="65" t="s">
        <v>30</v>
      </c>
      <c r="D9" s="71">
        <f>D6</f>
        <v>37987</v>
      </c>
      <c r="E9" s="72">
        <f>D9+1</f>
        <v>37988</v>
      </c>
      <c r="F9" s="72">
        <f t="shared" ref="F9:N9" si="0">E9+1</f>
        <v>37989</v>
      </c>
      <c r="G9" s="72">
        <f t="shared" si="0"/>
        <v>37990</v>
      </c>
      <c r="H9" s="72">
        <f t="shared" si="0"/>
        <v>37991</v>
      </c>
      <c r="I9" s="72">
        <f t="shared" si="0"/>
        <v>37992</v>
      </c>
      <c r="J9" s="72">
        <f t="shared" si="0"/>
        <v>37993</v>
      </c>
      <c r="K9" s="72">
        <f t="shared" si="0"/>
        <v>37994</v>
      </c>
      <c r="L9" s="72">
        <f t="shared" si="0"/>
        <v>37995</v>
      </c>
      <c r="M9" s="72">
        <f t="shared" si="0"/>
        <v>37996</v>
      </c>
      <c r="N9" s="72">
        <f t="shared" si="0"/>
        <v>37997</v>
      </c>
      <c r="O9" s="123"/>
    </row>
    <row r="10" spans="2:15" ht="64.5" thickBot="1">
      <c r="B10" t="s">
        <v>0</v>
      </c>
      <c r="C10" s="12" t="s">
        <v>21</v>
      </c>
      <c r="D10" s="16">
        <v>0</v>
      </c>
      <c r="E10" s="16"/>
      <c r="F10" s="16"/>
      <c r="G10" s="16" t="s">
        <v>32</v>
      </c>
      <c r="H10" s="16" t="s">
        <v>32</v>
      </c>
      <c r="I10" s="16" t="s">
        <v>32</v>
      </c>
      <c r="J10" s="16"/>
      <c r="K10" s="16"/>
      <c r="L10" s="16"/>
      <c r="M10" s="16"/>
      <c r="N10" s="28"/>
      <c r="O10" s="37">
        <f t="shared" ref="O10:O15" si="1">SUM(D10:N10)</f>
        <v>0</v>
      </c>
    </row>
    <row r="11" spans="2:15" ht="64.5" thickBot="1">
      <c r="B11" t="s">
        <v>1</v>
      </c>
      <c r="C11" s="7" t="s">
        <v>22</v>
      </c>
      <c r="D11" s="13">
        <v>0</v>
      </c>
      <c r="E11" s="13">
        <v>0</v>
      </c>
      <c r="F11" s="13">
        <v>0</v>
      </c>
      <c r="G11" s="13">
        <v>0</v>
      </c>
      <c r="H11" s="13">
        <v>0</v>
      </c>
      <c r="I11" s="13">
        <v>0</v>
      </c>
      <c r="J11" s="13">
        <v>0</v>
      </c>
      <c r="K11" s="13">
        <v>0</v>
      </c>
      <c r="L11" s="13">
        <v>0</v>
      </c>
      <c r="M11" s="13">
        <v>0</v>
      </c>
      <c r="N11" s="29">
        <v>0</v>
      </c>
      <c r="O11" s="36">
        <f t="shared" si="1"/>
        <v>0</v>
      </c>
    </row>
    <row r="12" spans="2:15" ht="13.5" thickBot="1">
      <c r="B12" t="s">
        <v>2</v>
      </c>
      <c r="C12" s="14" t="s">
        <v>20</v>
      </c>
      <c r="D12" s="15">
        <f>SUM(D10,D11)</f>
        <v>0</v>
      </c>
      <c r="E12" s="15">
        <f t="shared" ref="E12:N12" si="2">SUM(E10,E11)</f>
        <v>0</v>
      </c>
      <c r="F12" s="15">
        <f t="shared" si="2"/>
        <v>0</v>
      </c>
      <c r="G12" s="15">
        <f t="shared" si="2"/>
        <v>0</v>
      </c>
      <c r="H12" s="15">
        <f t="shared" si="2"/>
        <v>0</v>
      </c>
      <c r="I12" s="15">
        <f t="shared" si="2"/>
        <v>0</v>
      </c>
      <c r="J12" s="15">
        <f t="shared" si="2"/>
        <v>0</v>
      </c>
      <c r="K12" s="15">
        <f t="shared" si="2"/>
        <v>0</v>
      </c>
      <c r="L12" s="15">
        <f t="shared" si="2"/>
        <v>0</v>
      </c>
      <c r="M12" s="15">
        <f t="shared" si="2"/>
        <v>0</v>
      </c>
      <c r="N12" s="30">
        <f t="shared" si="2"/>
        <v>0</v>
      </c>
      <c r="O12" s="26">
        <f t="shared" si="1"/>
        <v>0</v>
      </c>
    </row>
    <row r="13" spans="2:15" ht="64.5" thickBot="1">
      <c r="B13" t="s">
        <v>3</v>
      </c>
      <c r="C13" s="7" t="s">
        <v>23</v>
      </c>
      <c r="D13" s="13" t="s">
        <v>32</v>
      </c>
      <c r="E13" s="13"/>
      <c r="F13" s="13"/>
      <c r="G13" s="13" t="s">
        <v>32</v>
      </c>
      <c r="H13" s="13" t="s">
        <v>32</v>
      </c>
      <c r="I13" s="13" t="s">
        <v>32</v>
      </c>
      <c r="J13" s="13"/>
      <c r="K13" s="13"/>
      <c r="L13" s="13"/>
      <c r="M13" s="13"/>
      <c r="N13" s="29"/>
      <c r="O13" s="22">
        <f t="shared" si="1"/>
        <v>0</v>
      </c>
    </row>
    <row r="14" spans="2:15" ht="13.5" thickBot="1">
      <c r="B14" t="s">
        <v>4</v>
      </c>
      <c r="C14" s="9" t="s">
        <v>5</v>
      </c>
      <c r="D14" s="10">
        <f>SUM(D12,D13)</f>
        <v>0</v>
      </c>
      <c r="E14" s="10">
        <f t="shared" ref="E14:N14" si="3">SUM(E12,E13)</f>
        <v>0</v>
      </c>
      <c r="F14" s="10">
        <f t="shared" si="3"/>
        <v>0</v>
      </c>
      <c r="G14" s="10">
        <f t="shared" si="3"/>
        <v>0</v>
      </c>
      <c r="H14" s="10">
        <f t="shared" si="3"/>
        <v>0</v>
      </c>
      <c r="I14" s="10">
        <f t="shared" si="3"/>
        <v>0</v>
      </c>
      <c r="J14" s="10">
        <f t="shared" si="3"/>
        <v>0</v>
      </c>
      <c r="K14" s="10">
        <f t="shared" si="3"/>
        <v>0</v>
      </c>
      <c r="L14" s="10">
        <f t="shared" si="3"/>
        <v>0</v>
      </c>
      <c r="M14" s="10">
        <f t="shared" si="3"/>
        <v>0</v>
      </c>
      <c r="N14" s="31">
        <f t="shared" si="3"/>
        <v>0</v>
      </c>
      <c r="O14" s="26">
        <f t="shared" si="1"/>
        <v>0</v>
      </c>
    </row>
    <row r="15" spans="2:15" ht="51.75" thickBot="1">
      <c r="B15" t="s">
        <v>6</v>
      </c>
      <c r="C15" s="14" t="s">
        <v>7</v>
      </c>
      <c r="D15" s="15">
        <f>IF(D14&lt;D7,0,ABS(D7-D14))</f>
        <v>0</v>
      </c>
      <c r="E15" s="15">
        <f>IF(E14&lt;D7,0,ABS(D7-E14))</f>
        <v>0</v>
      </c>
      <c r="F15" s="15">
        <f>IF(F14&lt;D7,0,ABS(D7-F14))</f>
        <v>0</v>
      </c>
      <c r="G15" s="15">
        <f>IF(G14&lt;D7,0,ABS(D7-G14))</f>
        <v>0</v>
      </c>
      <c r="H15" s="15">
        <f>IF(H14&lt;D7,0,ABS(D7-H14))</f>
        <v>0</v>
      </c>
      <c r="I15" s="15">
        <f>IF(I14&lt;D7,0,ABS(D7-I14))</f>
        <v>0</v>
      </c>
      <c r="J15" s="15">
        <f>IF(J14&lt;D7,0,ABS(D7-J14))</f>
        <v>0</v>
      </c>
      <c r="K15" s="15">
        <f>IF(K14&lt;D7,0,ABS(D7-K14))</f>
        <v>0</v>
      </c>
      <c r="L15" s="15">
        <f>IF(L14&lt;D7,0,ABS(D7-L14))</f>
        <v>0</v>
      </c>
      <c r="M15" s="15">
        <f>IF(M14&lt;D7,0,ABS(D7-M14))</f>
        <v>0</v>
      </c>
      <c r="N15" s="15">
        <f>IF(N14&lt;D7,0,ABS(D7-N14))</f>
        <v>0</v>
      </c>
      <c r="O15" s="22">
        <f t="shared" si="1"/>
        <v>0</v>
      </c>
    </row>
    <row r="16" spans="2:15" ht="64.5" thickBot="1">
      <c r="C16" s="12" t="s">
        <v>92</v>
      </c>
      <c r="D16" s="85">
        <v>0</v>
      </c>
      <c r="E16" s="85">
        <v>0</v>
      </c>
      <c r="F16" s="85">
        <v>0</v>
      </c>
      <c r="G16" s="85">
        <v>0</v>
      </c>
      <c r="H16" s="85">
        <v>1</v>
      </c>
      <c r="I16" s="85">
        <v>1</v>
      </c>
      <c r="J16" s="85">
        <v>0</v>
      </c>
      <c r="K16" s="85">
        <v>0</v>
      </c>
      <c r="L16" s="85">
        <v>0</v>
      </c>
      <c r="M16" s="85">
        <v>0</v>
      </c>
      <c r="N16" s="86">
        <v>0</v>
      </c>
      <c r="O16" s="87">
        <v>0</v>
      </c>
    </row>
    <row r="17" spans="3:15" ht="13.5" thickBot="1">
      <c r="C17" s="124"/>
      <c r="D17" s="125"/>
      <c r="E17" s="125"/>
      <c r="F17" s="125"/>
      <c r="G17" s="125"/>
      <c r="H17" s="125"/>
      <c r="I17" s="125"/>
      <c r="J17" s="125"/>
      <c r="K17" s="125"/>
      <c r="L17" s="125"/>
      <c r="M17" s="125"/>
      <c r="N17" s="125"/>
      <c r="O17" s="126"/>
    </row>
    <row r="18" spans="3:15" ht="38.25">
      <c r="C18" s="38" t="s">
        <v>8</v>
      </c>
      <c r="D18" s="39"/>
      <c r="E18" s="39"/>
      <c r="F18" s="39"/>
      <c r="G18" s="39" t="s">
        <v>32</v>
      </c>
      <c r="H18" s="39" t="s">
        <v>32</v>
      </c>
      <c r="I18" s="39" t="s">
        <v>32</v>
      </c>
      <c r="J18" s="39"/>
      <c r="K18" s="39"/>
      <c r="L18" s="39"/>
      <c r="M18" s="39"/>
      <c r="N18" s="40"/>
      <c r="O18" s="115"/>
    </row>
    <row r="19" spans="3:15" ht="25.5">
      <c r="C19" s="23" t="s">
        <v>9</v>
      </c>
      <c r="D19" s="24"/>
      <c r="E19" s="24"/>
      <c r="F19" s="24"/>
      <c r="G19" s="24" t="s">
        <v>32</v>
      </c>
      <c r="H19" s="24" t="s">
        <v>32</v>
      </c>
      <c r="I19" s="24" t="s">
        <v>32</v>
      </c>
      <c r="J19" s="24"/>
      <c r="K19" s="24"/>
      <c r="L19" s="24"/>
      <c r="M19" s="24"/>
      <c r="N19" s="33"/>
      <c r="O19" s="116"/>
    </row>
    <row r="20" spans="3:15" ht="38.25">
      <c r="C20" s="23" t="s">
        <v>10</v>
      </c>
      <c r="D20" s="24"/>
      <c r="E20" s="25"/>
      <c r="F20" s="24"/>
      <c r="G20" s="24" t="s">
        <v>32</v>
      </c>
      <c r="H20" s="24" t="s">
        <v>32</v>
      </c>
      <c r="I20" s="24" t="s">
        <v>32</v>
      </c>
      <c r="J20" s="24"/>
      <c r="K20" s="24"/>
      <c r="L20" s="24"/>
      <c r="M20" s="24"/>
      <c r="N20" s="33"/>
      <c r="O20" s="116"/>
    </row>
    <row r="21" spans="3:15" ht="25.5">
      <c r="C21" s="23" t="s">
        <v>11</v>
      </c>
      <c r="D21" s="24"/>
      <c r="E21" s="24"/>
      <c r="F21" s="24"/>
      <c r="G21" s="24"/>
      <c r="H21" s="24"/>
      <c r="I21" s="24"/>
      <c r="J21" s="24"/>
      <c r="K21" s="24"/>
      <c r="L21" s="24"/>
      <c r="M21" s="24"/>
      <c r="N21" s="33"/>
      <c r="O21" s="116"/>
    </row>
    <row r="22" spans="3:15" ht="25.5">
      <c r="C22" s="23" t="s">
        <v>12</v>
      </c>
      <c r="D22" s="24"/>
      <c r="E22" s="24"/>
      <c r="F22" s="24"/>
      <c r="G22" s="24" t="s">
        <v>32</v>
      </c>
      <c r="H22" s="24" t="s">
        <v>32</v>
      </c>
      <c r="I22" s="24" t="s">
        <v>32</v>
      </c>
      <c r="J22" s="24"/>
      <c r="K22" s="24"/>
      <c r="L22" s="24"/>
      <c r="M22" s="24"/>
      <c r="N22" s="33"/>
      <c r="O22" s="116"/>
    </row>
    <row r="23" spans="3:15" ht="26.25" thickBot="1">
      <c r="C23" s="21" t="s">
        <v>49</v>
      </c>
      <c r="D23" s="19"/>
      <c r="E23" s="19"/>
      <c r="F23" s="19"/>
      <c r="G23" s="19" t="s">
        <v>32</v>
      </c>
      <c r="H23" s="19" t="s">
        <v>32</v>
      </c>
      <c r="I23" s="19" t="s">
        <v>32</v>
      </c>
      <c r="J23" s="19"/>
      <c r="K23" s="19"/>
      <c r="L23" s="19"/>
      <c r="M23" s="19"/>
      <c r="N23" s="34"/>
      <c r="O23" s="117"/>
    </row>
  </sheetData>
  <mergeCells count="9">
    <mergeCell ref="O18:O23"/>
    <mergeCell ref="G6:H6"/>
    <mergeCell ref="C2:G2"/>
    <mergeCell ref="O8:O9"/>
    <mergeCell ref="C17:O17"/>
    <mergeCell ref="D4:F4"/>
    <mergeCell ref="G7:H7"/>
    <mergeCell ref="G4:H4"/>
    <mergeCell ref="G5:H5"/>
  </mergeCells>
  <pageMargins left="0.75" right="0.75" top="1" bottom="1" header="0.5" footer="0.5"/>
  <pageSetup scale="7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B1:O29"/>
  <sheetViews>
    <sheetView zoomScaleNormal="100" workbookViewId="0">
      <pane xSplit="3" ySplit="8" topLeftCell="E14" activePane="bottomRight" state="frozen"/>
      <selection pane="topRight" activeCell="D1" sqref="D1"/>
      <selection pane="bottomLeft" activeCell="A9" sqref="A9"/>
      <selection pane="bottomRight" activeCell="H14" sqref="H14"/>
    </sheetView>
  </sheetViews>
  <sheetFormatPr defaultRowHeight="12.75"/>
  <cols>
    <col min="3" max="3" width="14.42578125" bestFit="1" customWidth="1"/>
    <col min="4" max="4" width="9.42578125" customWidth="1"/>
    <col min="6" max="6" width="9.42578125" customWidth="1"/>
    <col min="7" max="7" width="11.5703125" customWidth="1"/>
    <col min="8" max="8" width="10.85546875" customWidth="1"/>
    <col min="9" max="14" width="8.140625" customWidth="1"/>
  </cols>
  <sheetData>
    <row r="1" spans="2:15" ht="18.75" thickBot="1">
      <c r="C1" s="120" t="s">
        <v>42</v>
      </c>
      <c r="D1" s="121"/>
      <c r="E1" s="121"/>
      <c r="F1" s="136"/>
    </row>
    <row r="2" spans="2:15" ht="13.5" thickBot="1">
      <c r="C2" s="65" t="str">
        <f>'Sleeping Room Pattern Analysis'!C3</f>
        <v>HOTEL CODE</v>
      </c>
      <c r="D2" s="22" t="str">
        <f>'Sleeping Room Pattern Analysis'!D3</f>
        <v>MARRT</v>
      </c>
      <c r="E2" t="s">
        <v>32</v>
      </c>
      <c r="F2" t="s">
        <v>32</v>
      </c>
      <c r="G2" t="s">
        <v>32</v>
      </c>
      <c r="H2" t="s">
        <v>32</v>
      </c>
      <c r="I2" t="s">
        <v>32</v>
      </c>
      <c r="J2" t="s">
        <v>32</v>
      </c>
      <c r="K2" t="s">
        <v>32</v>
      </c>
      <c r="L2" t="s">
        <v>32</v>
      </c>
      <c r="M2" t="s">
        <v>32</v>
      </c>
      <c r="N2" t="s">
        <v>32</v>
      </c>
    </row>
    <row r="3" spans="2:15" ht="13.5" thickBot="1">
      <c r="C3" s="65" t="str">
        <f>'Sleeping Room Pattern Analysis'!C4</f>
        <v>GROUP NAME</v>
      </c>
      <c r="D3" s="134" t="str">
        <f>'Sleeping Room Pattern Analysis'!D4</f>
        <v xml:space="preserve"> </v>
      </c>
      <c r="E3" s="137"/>
      <c r="F3" s="137"/>
      <c r="G3" s="130" t="s">
        <v>33</v>
      </c>
      <c r="H3" s="131"/>
      <c r="I3" s="2">
        <f ca="1">'Sleeping Room Pattern Analysis'!I4</f>
        <v>41299</v>
      </c>
      <c r="J3" t="s">
        <v>32</v>
      </c>
      <c r="K3" t="s">
        <v>32</v>
      </c>
      <c r="L3" t="s">
        <v>32</v>
      </c>
      <c r="M3" t="s">
        <v>32</v>
      </c>
      <c r="N3" t="s">
        <v>32</v>
      </c>
    </row>
    <row r="4" spans="2:15" ht="13.5" thickBot="1">
      <c r="C4" s="65" t="str">
        <f>'Sleeping Room Pattern Analysis'!C5</f>
        <v>SALES MGR</v>
      </c>
      <c r="D4" s="99" t="str">
        <f>'Sleeping Room Pattern Analysis'!$D$5</f>
        <v>RRR</v>
      </c>
      <c r="E4" t="s">
        <v>32</v>
      </c>
      <c r="F4" t="s">
        <v>32</v>
      </c>
      <c r="G4" s="138" t="str">
        <f>'Sleeping Room Pattern Analysis'!G5</f>
        <v>DAYS TO ARRIVAL:</v>
      </c>
      <c r="H4" s="139"/>
      <c r="I4" s="6">
        <f ca="1">'Sleeping Room Pattern Analysis'!I5</f>
        <v>-3312</v>
      </c>
      <c r="J4" t="s">
        <v>32</v>
      </c>
      <c r="K4" t="s">
        <v>32</v>
      </c>
      <c r="L4" t="s">
        <v>32</v>
      </c>
      <c r="M4" t="s">
        <v>32</v>
      </c>
      <c r="N4" t="s">
        <v>32</v>
      </c>
    </row>
    <row r="5" spans="2:15" ht="13.5" thickBot="1">
      <c r="C5" s="66" t="str">
        <f>'Sleeping Room Pattern Analysis'!C6</f>
        <v>ARRIVAL</v>
      </c>
      <c r="D5" s="17">
        <f>'Sleeping Room Pattern Analysis'!D6</f>
        <v>37987</v>
      </c>
      <c r="E5" t="s">
        <v>32</v>
      </c>
      <c r="F5" t="s">
        <v>32</v>
      </c>
      <c r="G5" t="s">
        <v>32</v>
      </c>
      <c r="H5" t="s">
        <v>32</v>
      </c>
      <c r="I5" t="s">
        <v>32</v>
      </c>
      <c r="J5" t="s">
        <v>32</v>
      </c>
      <c r="K5" t="s">
        <v>32</v>
      </c>
      <c r="L5" t="s">
        <v>32</v>
      </c>
      <c r="M5" t="s">
        <v>32</v>
      </c>
      <c r="N5" t="s">
        <v>32</v>
      </c>
    </row>
    <row r="6" spans="2:15" ht="13.5" thickBot="1">
      <c r="C6" s="68" t="str">
        <f>'Sleeping Room Pattern Analysis'!C7</f>
        <v>Hotel Capacity</v>
      </c>
      <c r="D6" s="5">
        <f>'Sleeping Room Pattern Analysis'!D7</f>
        <v>240</v>
      </c>
      <c r="E6" s="3" t="s">
        <v>32</v>
      </c>
      <c r="F6" s="132" t="s">
        <v>34</v>
      </c>
      <c r="G6" s="133"/>
      <c r="H6" s="134">
        <f>LOOKUP(D2,'Maintenance Fields'!E2:E13,'Maintenance Fields'!G2:G13)</f>
        <v>650</v>
      </c>
      <c r="I6" s="135"/>
      <c r="J6" s="3" t="s">
        <v>32</v>
      </c>
      <c r="K6" s="3" t="s">
        <v>32</v>
      </c>
      <c r="L6" s="3" t="s">
        <v>32</v>
      </c>
      <c r="M6" s="3" t="s">
        <v>32</v>
      </c>
      <c r="N6" s="3" t="s">
        <v>32</v>
      </c>
    </row>
    <row r="7" spans="2:15">
      <c r="C7" s="67" t="str">
        <f>'Sleeping Room Pattern Analysis'!C8</f>
        <v>DAY OF WEEK</v>
      </c>
      <c r="D7" s="69" t="str">
        <f>'Sleeping Room Pattern Analysis'!D8</f>
        <v>WED</v>
      </c>
      <c r="E7" s="70" t="str">
        <f>'Sleeping Room Pattern Analysis'!E8</f>
        <v>WED</v>
      </c>
      <c r="F7" s="70" t="str">
        <f>'Sleeping Room Pattern Analysis'!F8</f>
        <v>WED</v>
      </c>
      <c r="G7" s="70" t="str">
        <f>'Sleeping Room Pattern Analysis'!G8</f>
        <v>WED</v>
      </c>
      <c r="H7" s="70" t="str">
        <f>'Sleeping Room Pattern Analysis'!H8</f>
        <v>WED</v>
      </c>
      <c r="I7" s="70" t="str">
        <f>'Sleeping Room Pattern Analysis'!I8</f>
        <v>WED</v>
      </c>
      <c r="J7" s="70" t="str">
        <f>'Sleeping Room Pattern Analysis'!J8</f>
        <v>WED</v>
      </c>
      <c r="K7" s="70" t="str">
        <f>'Sleeping Room Pattern Analysis'!K8</f>
        <v>WED</v>
      </c>
      <c r="L7" s="70" t="str">
        <f>'Sleeping Room Pattern Analysis'!L8</f>
        <v>WED</v>
      </c>
      <c r="M7" s="70" t="str">
        <f>'Sleeping Room Pattern Analysis'!M8</f>
        <v>WED</v>
      </c>
      <c r="N7" s="70" t="str">
        <f>'Sleeping Room Pattern Analysis'!N8</f>
        <v>WED</v>
      </c>
      <c r="O7" s="122" t="s">
        <v>50</v>
      </c>
    </row>
    <row r="8" spans="2:15" ht="13.5" thickBot="1">
      <c r="C8" s="65" t="str">
        <f>'Sleeping Room Pattern Analysis'!C9</f>
        <v>DATE</v>
      </c>
      <c r="D8" s="71">
        <f>'Sleeping Room Pattern Analysis'!D9</f>
        <v>37987</v>
      </c>
      <c r="E8" s="72">
        <f>'Sleeping Room Pattern Analysis'!E9</f>
        <v>37988</v>
      </c>
      <c r="F8" s="72">
        <f>'Sleeping Room Pattern Analysis'!F9</f>
        <v>37989</v>
      </c>
      <c r="G8" s="72">
        <f>'Sleeping Room Pattern Analysis'!G9</f>
        <v>37990</v>
      </c>
      <c r="H8" s="72">
        <f>'Sleeping Room Pattern Analysis'!H9</f>
        <v>37991</v>
      </c>
      <c r="I8" s="72">
        <f>'Sleeping Room Pattern Analysis'!I9</f>
        <v>37992</v>
      </c>
      <c r="J8" s="72">
        <f>'Sleeping Room Pattern Analysis'!J9</f>
        <v>37993</v>
      </c>
      <c r="K8" s="72">
        <f>'Sleeping Room Pattern Analysis'!K9</f>
        <v>37994</v>
      </c>
      <c r="L8" s="72">
        <f>'Sleeping Room Pattern Analysis'!L9</f>
        <v>37995</v>
      </c>
      <c r="M8" s="72">
        <f>'Sleeping Room Pattern Analysis'!M9</f>
        <v>37996</v>
      </c>
      <c r="N8" s="72">
        <f>'Sleeping Room Pattern Analysis'!N9</f>
        <v>37997</v>
      </c>
      <c r="O8" s="140"/>
    </row>
    <row r="9" spans="2:15" ht="63.75">
      <c r="B9" t="s">
        <v>0</v>
      </c>
      <c r="C9" s="20" t="s">
        <v>35</v>
      </c>
      <c r="D9" s="18"/>
      <c r="E9" s="18"/>
      <c r="F9" s="18"/>
      <c r="G9" s="18" t="s">
        <v>32</v>
      </c>
      <c r="H9" s="18" t="s">
        <v>32</v>
      </c>
      <c r="I9" s="18"/>
      <c r="J9" s="18"/>
      <c r="K9" s="18"/>
      <c r="L9" s="18"/>
      <c r="M9" s="18"/>
      <c r="N9" s="32"/>
      <c r="O9" s="35">
        <f>SUM(D9:N9)</f>
        <v>0</v>
      </c>
    </row>
    <row r="10" spans="2:15" ht="39" thickBot="1">
      <c r="B10" t="s">
        <v>1</v>
      </c>
      <c r="C10" s="21" t="s">
        <v>36</v>
      </c>
      <c r="D10" s="19"/>
      <c r="E10" s="19"/>
      <c r="F10" s="19" t="s">
        <v>32</v>
      </c>
      <c r="G10" s="19" t="s">
        <v>32</v>
      </c>
      <c r="H10" s="19" t="s">
        <v>32</v>
      </c>
      <c r="I10" s="19" t="s">
        <v>32</v>
      </c>
      <c r="J10" s="19"/>
      <c r="K10" s="19"/>
      <c r="L10" s="19"/>
      <c r="M10" s="19"/>
      <c r="N10" s="34"/>
      <c r="O10" s="35">
        <f>SUM(D10:N10)</f>
        <v>0</v>
      </c>
    </row>
    <row r="11" spans="2:15" ht="13.5" thickBot="1">
      <c r="B11" t="s">
        <v>2</v>
      </c>
      <c r="C11" s="14" t="s">
        <v>20</v>
      </c>
      <c r="D11" s="15">
        <f>SUM(D9,D10)</f>
        <v>0</v>
      </c>
      <c r="E11" s="15">
        <f t="shared" ref="E11:N11" si="0">SUM(E9,E10)</f>
        <v>0</v>
      </c>
      <c r="F11" s="15">
        <f t="shared" si="0"/>
        <v>0</v>
      </c>
      <c r="G11" s="15">
        <f t="shared" si="0"/>
        <v>0</v>
      </c>
      <c r="H11" s="15">
        <f t="shared" si="0"/>
        <v>0</v>
      </c>
      <c r="I11" s="15">
        <f t="shared" si="0"/>
        <v>0</v>
      </c>
      <c r="J11" s="15">
        <f t="shared" si="0"/>
        <v>0</v>
      </c>
      <c r="K11" s="15">
        <f t="shared" si="0"/>
        <v>0</v>
      </c>
      <c r="L11" s="15">
        <f t="shared" si="0"/>
        <v>0</v>
      </c>
      <c r="M11" s="15">
        <f t="shared" si="0"/>
        <v>0</v>
      </c>
      <c r="N11" s="30">
        <f t="shared" si="0"/>
        <v>0</v>
      </c>
      <c r="O11" s="35">
        <f>SUM(D11:N11)</f>
        <v>0</v>
      </c>
    </row>
    <row r="12" spans="2:15" ht="64.5" thickBot="1">
      <c r="B12" t="s">
        <v>3</v>
      </c>
      <c r="C12" s="7" t="s">
        <v>37</v>
      </c>
      <c r="D12" s="13"/>
      <c r="E12" s="13"/>
      <c r="F12" s="13"/>
      <c r="G12" s="13" t="s">
        <v>32</v>
      </c>
      <c r="H12" s="13" t="s">
        <v>32</v>
      </c>
      <c r="I12" s="13" t="s">
        <v>32</v>
      </c>
      <c r="J12" s="13"/>
      <c r="K12" s="13"/>
      <c r="L12" s="13"/>
      <c r="M12" s="13"/>
      <c r="N12" s="29"/>
      <c r="O12" s="35">
        <f>SUM(D12:N12)</f>
        <v>0</v>
      </c>
    </row>
    <row r="13" spans="2:15" ht="13.5" thickBot="1">
      <c r="B13" t="s">
        <v>4</v>
      </c>
      <c r="C13" s="14" t="s">
        <v>38</v>
      </c>
      <c r="D13" s="15">
        <f>SUM(D11,D12)</f>
        <v>0</v>
      </c>
      <c r="E13" s="15">
        <f t="shared" ref="E13:N13" si="1">SUM(E11,E12)</f>
        <v>0</v>
      </c>
      <c r="F13" s="15">
        <f t="shared" si="1"/>
        <v>0</v>
      </c>
      <c r="G13" s="15">
        <f t="shared" si="1"/>
        <v>0</v>
      </c>
      <c r="H13" s="15">
        <f t="shared" si="1"/>
        <v>0</v>
      </c>
      <c r="I13" s="15">
        <f t="shared" si="1"/>
        <v>0</v>
      </c>
      <c r="J13" s="15">
        <f t="shared" si="1"/>
        <v>0</v>
      </c>
      <c r="K13" s="15">
        <f t="shared" si="1"/>
        <v>0</v>
      </c>
      <c r="L13" s="15">
        <f t="shared" si="1"/>
        <v>0</v>
      </c>
      <c r="M13" s="15">
        <f t="shared" si="1"/>
        <v>0</v>
      </c>
      <c r="N13" s="30">
        <f t="shared" si="1"/>
        <v>0</v>
      </c>
      <c r="O13" s="35">
        <f>SUM(D13:N13)</f>
        <v>0</v>
      </c>
    </row>
    <row r="14" spans="2:15" ht="77.25" thickBot="1">
      <c r="B14" t="s">
        <v>6</v>
      </c>
      <c r="C14" s="7" t="s">
        <v>39</v>
      </c>
      <c r="D14" s="8">
        <f>IF(D13&lt;H6,0,ABS(H6-D13))</f>
        <v>0</v>
      </c>
      <c r="E14" s="8">
        <f>IF(E13&lt;H6,0,ABS(H6-E13))</f>
        <v>0</v>
      </c>
      <c r="F14" s="8">
        <f>IF(F13&lt;H6,0,ABS(H6-F13))</f>
        <v>0</v>
      </c>
      <c r="G14" s="8">
        <f>IF(G13&lt;H6,0,ABS(H6-G13))</f>
        <v>0</v>
      </c>
      <c r="H14" s="8">
        <f>IF(H13&lt;H6,0,ABS(H6-H13))</f>
        <v>0</v>
      </c>
      <c r="I14" s="8">
        <f>IF(I13&lt;H6,0,ABS(H6-I13))</f>
        <v>0</v>
      </c>
      <c r="J14" s="8">
        <f>IF(J13&lt;H6,0,ABS(H6-J13))</f>
        <v>0</v>
      </c>
      <c r="K14" s="8">
        <f>IF(K13&lt;H6,0,ABS(H6-K13))</f>
        <v>0</v>
      </c>
      <c r="L14" s="8">
        <f>IF(L13&lt;H6,0,ABS(H6-L13))</f>
        <v>0</v>
      </c>
      <c r="M14" s="8">
        <f>IF(M13&lt;H6,0,ABS(H6-M13))</f>
        <v>0</v>
      </c>
      <c r="N14" s="8">
        <f>IF(N13&lt;H6,0,ABS(H6-N13))</f>
        <v>0</v>
      </c>
      <c r="O14" s="35">
        <f>SUM(D14:N14)-H6</f>
        <v>-650</v>
      </c>
    </row>
    <row r="15" spans="2:15" ht="13.5" thickBot="1">
      <c r="C15" s="145"/>
      <c r="D15" s="147"/>
      <c r="E15" s="147"/>
      <c r="F15" s="147"/>
      <c r="G15" s="147"/>
      <c r="H15" s="147"/>
      <c r="I15" s="147"/>
      <c r="J15" s="147"/>
      <c r="K15" s="147"/>
      <c r="L15" s="147"/>
      <c r="M15" s="147"/>
      <c r="N15" s="147"/>
      <c r="O15" s="148"/>
    </row>
    <row r="16" spans="2:15" ht="76.5">
      <c r="C16" s="20" t="s">
        <v>40</v>
      </c>
      <c r="D16" s="18"/>
      <c r="E16" s="18"/>
      <c r="F16" s="18"/>
      <c r="G16" s="18"/>
      <c r="H16" s="18"/>
      <c r="I16" s="18"/>
      <c r="J16" s="18"/>
      <c r="K16" s="18"/>
      <c r="L16" s="18"/>
      <c r="M16" s="18"/>
      <c r="N16" s="32"/>
      <c r="O16" s="149"/>
    </row>
    <row r="17" spans="2:15" ht="26.25" thickBot="1">
      <c r="C17" s="21" t="s">
        <v>41</v>
      </c>
      <c r="D17" s="19"/>
      <c r="E17" s="19"/>
      <c r="F17" s="19"/>
      <c r="G17" s="19"/>
      <c r="H17" s="19"/>
      <c r="I17" s="19"/>
      <c r="J17" s="19"/>
      <c r="K17" s="19"/>
      <c r="L17" s="19"/>
      <c r="M17" s="19"/>
      <c r="N17" s="34"/>
      <c r="O17" s="140"/>
    </row>
    <row r="18" spans="2:15" ht="18.75" thickBot="1">
      <c r="C18" s="141" t="s">
        <v>43</v>
      </c>
      <c r="D18" s="142"/>
      <c r="E18" s="142"/>
      <c r="F18" s="142"/>
      <c r="G18" s="143"/>
      <c r="H18" s="143"/>
      <c r="I18" s="143"/>
      <c r="J18" s="143"/>
      <c r="K18" s="143"/>
      <c r="L18" s="143"/>
      <c r="M18" s="143"/>
      <c r="N18" s="143"/>
      <c r="O18" s="144"/>
    </row>
    <row r="19" spans="2:15">
      <c r="C19" s="67" t="str">
        <f t="shared" ref="C19:N19" si="2">C7</f>
        <v>DAY OF WEEK</v>
      </c>
      <c r="D19" s="69" t="str">
        <f t="shared" si="2"/>
        <v>WED</v>
      </c>
      <c r="E19" s="70" t="str">
        <f t="shared" si="2"/>
        <v>WED</v>
      </c>
      <c r="F19" s="70" t="str">
        <f t="shared" si="2"/>
        <v>WED</v>
      </c>
      <c r="G19" s="70" t="str">
        <f t="shared" si="2"/>
        <v>WED</v>
      </c>
      <c r="H19" s="70" t="str">
        <f t="shared" si="2"/>
        <v>WED</v>
      </c>
      <c r="I19" s="70" t="str">
        <f t="shared" si="2"/>
        <v>WED</v>
      </c>
      <c r="J19" s="70" t="str">
        <f t="shared" si="2"/>
        <v>WED</v>
      </c>
      <c r="K19" s="70" t="str">
        <f t="shared" si="2"/>
        <v>WED</v>
      </c>
      <c r="L19" s="70" t="str">
        <f t="shared" si="2"/>
        <v>WED</v>
      </c>
      <c r="M19" s="70" t="str">
        <f t="shared" si="2"/>
        <v>WED</v>
      </c>
      <c r="N19" s="70" t="str">
        <f t="shared" si="2"/>
        <v>WED</v>
      </c>
      <c r="O19" s="150" t="s">
        <v>50</v>
      </c>
    </row>
    <row r="20" spans="2:15" ht="13.5" thickBot="1">
      <c r="C20" s="65" t="str">
        <f t="shared" ref="C20:N20" si="3">C8</f>
        <v>DATE</v>
      </c>
      <c r="D20" s="71">
        <f t="shared" si="3"/>
        <v>37987</v>
      </c>
      <c r="E20" s="72">
        <f t="shared" si="3"/>
        <v>37988</v>
      </c>
      <c r="F20" s="72">
        <f t="shared" si="3"/>
        <v>37989</v>
      </c>
      <c r="G20" s="72">
        <f t="shared" si="3"/>
        <v>37990</v>
      </c>
      <c r="H20" s="72">
        <f t="shared" si="3"/>
        <v>37991</v>
      </c>
      <c r="I20" s="72">
        <f t="shared" si="3"/>
        <v>37992</v>
      </c>
      <c r="J20" s="72">
        <f t="shared" si="3"/>
        <v>37993</v>
      </c>
      <c r="K20" s="72">
        <f t="shared" si="3"/>
        <v>37994</v>
      </c>
      <c r="L20" s="72">
        <f t="shared" si="3"/>
        <v>37995</v>
      </c>
      <c r="M20" s="72">
        <f t="shared" si="3"/>
        <v>37996</v>
      </c>
      <c r="N20" s="72">
        <f t="shared" si="3"/>
        <v>37997</v>
      </c>
      <c r="O20" s="151"/>
    </row>
    <row r="21" spans="2:15" ht="38.25">
      <c r="B21" t="s">
        <v>0</v>
      </c>
      <c r="C21" s="20" t="s">
        <v>90</v>
      </c>
      <c r="D21" s="18"/>
      <c r="E21" s="18"/>
      <c r="F21" s="18"/>
      <c r="G21" s="18" t="s">
        <v>32</v>
      </c>
      <c r="H21" s="18" t="s">
        <v>32</v>
      </c>
      <c r="I21" s="18"/>
      <c r="J21" s="18"/>
      <c r="K21" s="18"/>
      <c r="L21" s="18"/>
      <c r="M21" s="18"/>
      <c r="N21" s="32"/>
      <c r="O21" s="77">
        <f>SUM(D21:N21)</f>
        <v>0</v>
      </c>
    </row>
    <row r="22" spans="2:15" ht="39" thickBot="1">
      <c r="B22" t="s">
        <v>1</v>
      </c>
      <c r="C22" s="21" t="s">
        <v>89</v>
      </c>
      <c r="D22" s="19"/>
      <c r="E22" s="19"/>
      <c r="F22" s="19"/>
      <c r="G22" s="19"/>
      <c r="H22" s="19"/>
      <c r="I22" s="19"/>
      <c r="J22" s="19"/>
      <c r="K22" s="19"/>
      <c r="L22" s="19"/>
      <c r="M22" s="19"/>
      <c r="N22" s="34"/>
      <c r="O22" s="78">
        <f>SUM(D22:N22)</f>
        <v>0</v>
      </c>
    </row>
    <row r="23" spans="2:15" ht="13.5" thickBot="1">
      <c r="B23" t="s">
        <v>2</v>
      </c>
      <c r="C23" s="7" t="s">
        <v>44</v>
      </c>
      <c r="D23" s="73">
        <f>SUM(D21,D22)</f>
        <v>0</v>
      </c>
      <c r="E23" s="73">
        <f t="shared" ref="E23:N23" si="4">SUM(E21,E22)</f>
        <v>0</v>
      </c>
      <c r="F23" s="73">
        <f t="shared" si="4"/>
        <v>0</v>
      </c>
      <c r="G23" s="73">
        <f t="shared" si="4"/>
        <v>0</v>
      </c>
      <c r="H23" s="73">
        <f t="shared" si="4"/>
        <v>0</v>
      </c>
      <c r="I23" s="73">
        <f t="shared" si="4"/>
        <v>0</v>
      </c>
      <c r="J23" s="73">
        <f t="shared" si="4"/>
        <v>0</v>
      </c>
      <c r="K23" s="73">
        <f t="shared" si="4"/>
        <v>0</v>
      </c>
      <c r="L23" s="73">
        <f t="shared" si="4"/>
        <v>0</v>
      </c>
      <c r="M23" s="73">
        <f t="shared" si="4"/>
        <v>0</v>
      </c>
      <c r="N23" s="74">
        <f t="shared" si="4"/>
        <v>0</v>
      </c>
      <c r="O23" s="79">
        <f>SUM(D23:N23)</f>
        <v>0</v>
      </c>
    </row>
    <row r="24" spans="2:15" ht="51.75" thickBot="1">
      <c r="B24" t="s">
        <v>3</v>
      </c>
      <c r="C24" s="7" t="s">
        <v>45</v>
      </c>
      <c r="D24" s="13"/>
      <c r="E24" s="13"/>
      <c r="F24" s="13"/>
      <c r="G24" s="13"/>
      <c r="H24" s="13"/>
      <c r="I24" s="13"/>
      <c r="J24" s="13"/>
      <c r="K24" s="13"/>
      <c r="L24" s="13"/>
      <c r="M24" s="13"/>
      <c r="N24" s="29"/>
      <c r="O24" s="80">
        <f>SUM(D24:N24)</f>
        <v>0</v>
      </c>
    </row>
    <row r="25" spans="2:15" ht="13.5" thickBot="1">
      <c r="B25" t="s">
        <v>4</v>
      </c>
      <c r="C25" s="7" t="s">
        <v>5</v>
      </c>
      <c r="D25" s="73">
        <f>SUM(D23,D24)</f>
        <v>0</v>
      </c>
      <c r="E25" s="73">
        <f t="shared" ref="E25:N25" si="5">SUM(E23,E24)</f>
        <v>0</v>
      </c>
      <c r="F25" s="73">
        <f t="shared" si="5"/>
        <v>0</v>
      </c>
      <c r="G25" s="73">
        <f t="shared" si="5"/>
        <v>0</v>
      </c>
      <c r="H25" s="73">
        <f t="shared" si="5"/>
        <v>0</v>
      </c>
      <c r="I25" s="73">
        <f t="shared" si="5"/>
        <v>0</v>
      </c>
      <c r="J25" s="73">
        <f t="shared" si="5"/>
        <v>0</v>
      </c>
      <c r="K25" s="73">
        <f t="shared" si="5"/>
        <v>0</v>
      </c>
      <c r="L25" s="73">
        <f t="shared" si="5"/>
        <v>0</v>
      </c>
      <c r="M25" s="73">
        <f t="shared" si="5"/>
        <v>0</v>
      </c>
      <c r="N25" s="74">
        <f t="shared" si="5"/>
        <v>0</v>
      </c>
      <c r="O25" s="81">
        <f>SUM(D25:N25)</f>
        <v>0</v>
      </c>
    </row>
    <row r="26" spans="2:15" ht="13.5" thickBot="1">
      <c r="C26" s="145"/>
      <c r="D26" s="146"/>
      <c r="E26" s="146"/>
      <c r="F26" s="146"/>
      <c r="G26" s="146"/>
      <c r="H26" s="146"/>
      <c r="I26" s="146"/>
      <c r="J26" s="146"/>
      <c r="K26" s="146"/>
      <c r="L26" s="146"/>
      <c r="M26" s="146"/>
      <c r="N26" s="146"/>
      <c r="O26" s="144"/>
    </row>
    <row r="27" spans="2:15" ht="26.25" thickBot="1">
      <c r="C27" s="7" t="s">
        <v>88</v>
      </c>
      <c r="D27" s="75"/>
      <c r="E27" s="75"/>
      <c r="F27" s="75"/>
      <c r="G27" s="75"/>
      <c r="H27" s="75"/>
      <c r="I27" s="75"/>
      <c r="J27" s="75"/>
      <c r="K27" s="75"/>
      <c r="L27" s="75"/>
      <c r="M27" s="75"/>
      <c r="N27" s="76"/>
      <c r="O27" s="82">
        <f>SUM(D27:N27)</f>
        <v>0</v>
      </c>
    </row>
    <row r="28" spans="2:15">
      <c r="C28" s="11"/>
    </row>
    <row r="29" spans="2:15">
      <c r="C29" s="11"/>
    </row>
  </sheetData>
  <mergeCells count="12">
    <mergeCell ref="O7:O8"/>
    <mergeCell ref="C18:O18"/>
    <mergeCell ref="C26:O26"/>
    <mergeCell ref="C15:O15"/>
    <mergeCell ref="O16:O17"/>
    <mergeCell ref="O19:O20"/>
    <mergeCell ref="F6:G6"/>
    <mergeCell ref="H6:I6"/>
    <mergeCell ref="C1:F1"/>
    <mergeCell ref="D3:F3"/>
    <mergeCell ref="G3:H3"/>
    <mergeCell ref="G4:H4"/>
  </mergeCells>
  <pageMargins left="0.75" right="0.75" top="1" bottom="1" header="0.5" footer="0.5"/>
  <pageSetup scale="6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C2:J33"/>
  <sheetViews>
    <sheetView zoomScaleNormal="100" workbookViewId="0">
      <selection activeCell="E1" sqref="E1"/>
    </sheetView>
  </sheetViews>
  <sheetFormatPr defaultRowHeight="12.75"/>
  <cols>
    <col min="3" max="3" width="17.42578125" customWidth="1"/>
    <col min="4" max="4" width="13" customWidth="1"/>
    <col min="5" max="5" width="12" customWidth="1"/>
    <col min="6" max="6" width="11.140625" customWidth="1"/>
    <col min="8" max="8" width="8" customWidth="1"/>
    <col min="9" max="9" width="16" customWidth="1"/>
  </cols>
  <sheetData>
    <row r="2" spans="3:10" ht="13.5" thickBot="1"/>
    <row r="3" spans="3:10" ht="18.75" thickBot="1">
      <c r="C3" s="120" t="s">
        <v>47</v>
      </c>
      <c r="D3" s="121">
        <f>'Function Space Usage'!D1</f>
        <v>0</v>
      </c>
      <c r="E3" s="121">
        <f>'Function Space Usage'!E1</f>
        <v>0</v>
      </c>
      <c r="F3" s="136">
        <f>'Function Space Usage'!F1</f>
        <v>0</v>
      </c>
    </row>
    <row r="4" spans="3:10" ht="13.5" thickBot="1">
      <c r="C4" s="65" t="str">
        <f>'Function Space Usage'!C2</f>
        <v>HOTEL CODE</v>
      </c>
      <c r="D4" s="22" t="str">
        <f>'Function Space Usage'!D2</f>
        <v>MARRT</v>
      </c>
      <c r="E4" t="str">
        <f>'Function Space Usage'!E2</f>
        <v xml:space="preserve"> </v>
      </c>
      <c r="F4" t="str">
        <f>'Function Space Usage'!F2</f>
        <v xml:space="preserve"> </v>
      </c>
      <c r="G4" t="str">
        <f>'Function Space Usage'!G2</f>
        <v xml:space="preserve"> </v>
      </c>
      <c r="H4" t="str">
        <f>'Function Space Usage'!H2</f>
        <v xml:space="preserve"> </v>
      </c>
      <c r="I4" t="str">
        <f>'Function Space Usage'!I2</f>
        <v xml:space="preserve"> </v>
      </c>
      <c r="J4" t="str">
        <f>'Function Space Usage'!J2</f>
        <v xml:space="preserve"> </v>
      </c>
    </row>
    <row r="5" spans="3:10" ht="13.5" thickBot="1">
      <c r="C5" s="65" t="str">
        <f>'Function Space Usage'!C3</f>
        <v>GROUP NAME</v>
      </c>
      <c r="D5" s="134" t="str">
        <f>'Function Space Usage'!D3</f>
        <v xml:space="preserve"> </v>
      </c>
      <c r="E5" s="137">
        <f>'Function Space Usage'!E3</f>
        <v>0</v>
      </c>
      <c r="F5" s="137">
        <f>'Function Space Usage'!F3</f>
        <v>0</v>
      </c>
      <c r="G5" s="130" t="str">
        <f>'Function Space Usage'!G3</f>
        <v>TODAY'S DATE</v>
      </c>
      <c r="H5" s="131">
        <f>'Function Space Usage'!H3</f>
        <v>0</v>
      </c>
      <c r="I5" s="2">
        <f ca="1">'Function Space Usage'!I3</f>
        <v>41299</v>
      </c>
      <c r="J5" t="str">
        <f>'Function Space Usage'!J3</f>
        <v xml:space="preserve"> </v>
      </c>
    </row>
    <row r="6" spans="3:10" ht="13.5" thickBot="1">
      <c r="C6" s="65" t="str">
        <f>'Function Space Usage'!C4</f>
        <v>SALES MGR</v>
      </c>
      <c r="D6" s="99" t="str">
        <f>'Function Space Usage'!D4</f>
        <v>RRR</v>
      </c>
      <c r="E6" t="str">
        <f>'Function Space Usage'!E4</f>
        <v xml:space="preserve"> </v>
      </c>
      <c r="F6" t="str">
        <f>'Function Space Usage'!F4</f>
        <v xml:space="preserve"> </v>
      </c>
      <c r="G6" s="138" t="str">
        <f>'Function Space Usage'!G4</f>
        <v>DAYS TO ARRIVAL:</v>
      </c>
      <c r="H6" s="139">
        <f>'Function Space Usage'!H4</f>
        <v>0</v>
      </c>
      <c r="I6" s="6">
        <f ca="1">'Function Space Usage'!I4</f>
        <v>-3312</v>
      </c>
      <c r="J6" t="str">
        <f>'Function Space Usage'!J4</f>
        <v xml:space="preserve"> </v>
      </c>
    </row>
    <row r="7" spans="3:10" ht="13.5" thickBot="1">
      <c r="C7" s="66" t="str">
        <f>'Function Space Usage'!C5</f>
        <v>ARRIVAL</v>
      </c>
      <c r="D7" s="17">
        <f>'Function Space Usage'!D5</f>
        <v>37987</v>
      </c>
      <c r="E7" t="str">
        <f>'Function Space Usage'!E5</f>
        <v xml:space="preserve"> </v>
      </c>
      <c r="F7" t="str">
        <f>'Function Space Usage'!F5</f>
        <v xml:space="preserve"> </v>
      </c>
      <c r="G7" t="str">
        <f>'Function Space Usage'!G5</f>
        <v xml:space="preserve"> </v>
      </c>
      <c r="H7" t="str">
        <f>'Function Space Usage'!H5</f>
        <v xml:space="preserve"> </v>
      </c>
      <c r="I7" t="str">
        <f>'Function Space Usage'!I5</f>
        <v xml:space="preserve"> </v>
      </c>
      <c r="J7" t="str">
        <f>'Function Space Usage'!J5</f>
        <v xml:space="preserve"> </v>
      </c>
    </row>
    <row r="8" spans="3:10" ht="13.5" thickBot="1">
      <c r="C8" s="67" t="str">
        <f>'Function Space Usage'!C6</f>
        <v>Hotel Capacity</v>
      </c>
      <c r="D8" s="5">
        <f>'Function Space Usage'!D6</f>
        <v>240</v>
      </c>
      <c r="E8" s="3" t="str">
        <f>'Function Space Usage'!E6</f>
        <v xml:space="preserve"> </v>
      </c>
      <c r="F8" s="132" t="str">
        <f>'Function Space Usage'!F6</f>
        <v>Function Space SqFt</v>
      </c>
      <c r="G8" s="133">
        <f>'Function Space Usage'!G6</f>
        <v>0</v>
      </c>
      <c r="H8" s="163">
        <f>'Function Space Usage'!H6</f>
        <v>650</v>
      </c>
      <c r="I8" s="164">
        <f>'Function Space Usage'!I6</f>
        <v>0</v>
      </c>
      <c r="J8" s="3" t="str">
        <f>'Function Space Usage'!J6</f>
        <v xml:space="preserve"> </v>
      </c>
    </row>
    <row r="9" spans="3:10" ht="13.5" thickBot="1">
      <c r="C9" s="154" t="s">
        <v>48</v>
      </c>
      <c r="D9" s="155"/>
      <c r="E9" s="155"/>
      <c r="F9" s="155"/>
      <c r="G9" s="155"/>
      <c r="H9" s="155"/>
      <c r="I9" s="156"/>
    </row>
    <row r="10" spans="3:10">
      <c r="C10" s="45"/>
      <c r="D10" s="51" t="s">
        <v>63</v>
      </c>
      <c r="E10" s="51" t="s">
        <v>67</v>
      </c>
      <c r="F10" s="167" t="s">
        <v>68</v>
      </c>
      <c r="G10" s="167"/>
      <c r="H10" s="48" t="s">
        <v>59</v>
      </c>
      <c r="I10" s="50" t="s">
        <v>70</v>
      </c>
    </row>
    <row r="11" spans="3:10">
      <c r="C11" s="52" t="s">
        <v>51</v>
      </c>
      <c r="D11" s="84">
        <f>'Sleeping Room Pattern Analysis'!$O$13</f>
        <v>0</v>
      </c>
      <c r="E11" s="83" t="str">
        <f>'Sleeping Room Pattern Analysis'!$I$6</f>
        <v xml:space="preserve"> </v>
      </c>
      <c r="F11" s="168">
        <f>PRODUCT(D11:E11)</f>
        <v>0</v>
      </c>
      <c r="G11" s="168"/>
      <c r="H11" s="59">
        <f>'Maintenance Fields'!$G$22</f>
        <v>0.75</v>
      </c>
      <c r="I11" s="53">
        <f>PRODUCT(F11:H11)</f>
        <v>0</v>
      </c>
    </row>
    <row r="12" spans="3:10" ht="33.75">
      <c r="C12" s="41" t="s">
        <v>52</v>
      </c>
      <c r="D12" s="84">
        <f>IF('Sleeping Room Pattern Analysis'!O16=1,0,'Sleeping Room Pattern Analysis'!O15)</f>
        <v>0</v>
      </c>
      <c r="E12" s="103" t="s">
        <v>32</v>
      </c>
      <c r="F12" s="168">
        <f>PRODUCT(D12:E12)</f>
        <v>0</v>
      </c>
      <c r="G12" s="168"/>
      <c r="H12" s="59">
        <f>'Maintenance Fields'!$G$22</f>
        <v>0.75</v>
      </c>
      <c r="I12" s="53">
        <f>PRODUCT(F12:H12)</f>
        <v>0</v>
      </c>
    </row>
    <row r="13" spans="3:10" ht="23.25" thickBot="1">
      <c r="C13" s="42" t="s">
        <v>53</v>
      </c>
      <c r="D13" s="88">
        <f>IF('Sleeping Room Pattern Analysis'!O16=1,'Sleeping Room Pattern Analysis'!O15,0)</f>
        <v>0</v>
      </c>
      <c r="E13" s="104" t="s">
        <v>32</v>
      </c>
      <c r="F13" s="162">
        <f>PRODUCT(D13:E13)</f>
        <v>0</v>
      </c>
      <c r="G13" s="162"/>
      <c r="H13" s="60">
        <f>'Maintenance Fields'!$G$22</f>
        <v>0.75</v>
      </c>
      <c r="I13" s="54">
        <f>PRODUCT(F13:H13)</f>
        <v>0</v>
      </c>
    </row>
    <row r="14" spans="3:10" ht="13.5" thickBot="1">
      <c r="C14" s="165" t="s">
        <v>54</v>
      </c>
      <c r="D14" s="166"/>
      <c r="E14" s="166"/>
      <c r="F14" s="166"/>
      <c r="G14" s="166"/>
      <c r="H14" s="166"/>
      <c r="I14" s="148"/>
    </row>
    <row r="15" spans="3:10">
      <c r="C15" s="45"/>
      <c r="D15" s="48" t="s">
        <v>61</v>
      </c>
      <c r="E15" s="48" t="s">
        <v>67</v>
      </c>
      <c r="F15" s="157" t="s">
        <v>68</v>
      </c>
      <c r="G15" s="158"/>
      <c r="H15" s="48" t="s">
        <v>62</v>
      </c>
      <c r="I15" s="50" t="s">
        <v>60</v>
      </c>
    </row>
    <row r="16" spans="3:10">
      <c r="C16" s="47" t="s">
        <v>51</v>
      </c>
      <c r="D16" s="96">
        <f>'Function Space Usage'!$O$12</f>
        <v>0</v>
      </c>
      <c r="E16" s="62" t="s">
        <v>32</v>
      </c>
      <c r="F16" s="159">
        <f>PRODUCT(D16:E16)</f>
        <v>0</v>
      </c>
      <c r="G16" s="160"/>
      <c r="H16" s="61">
        <f>'Maintenance Fields'!$G$24</f>
        <v>0.9</v>
      </c>
      <c r="I16" s="55">
        <f>PRODUCT(F16:H16)</f>
        <v>0</v>
      </c>
    </row>
    <row r="17" spans="3:9" ht="22.5">
      <c r="C17" s="41" t="s">
        <v>55</v>
      </c>
      <c r="D17" s="64">
        <f>'Function Space Usage'!$O$14</f>
        <v>-650</v>
      </c>
      <c r="E17" s="63" t="s">
        <v>32</v>
      </c>
      <c r="F17" s="159">
        <f>PRODUCT(D17:E17)</f>
        <v>-650</v>
      </c>
      <c r="G17" s="160"/>
      <c r="H17" s="59">
        <f>'Maintenance Fields'!$G$24</f>
        <v>0.9</v>
      </c>
      <c r="I17" s="53">
        <f>PRODUCT(F17:H17)</f>
        <v>-585</v>
      </c>
    </row>
    <row r="18" spans="3:9">
      <c r="C18" s="49"/>
      <c r="D18" s="183" t="s">
        <v>68</v>
      </c>
      <c r="E18" s="186"/>
      <c r="F18" s="183" t="s">
        <v>59</v>
      </c>
      <c r="G18" s="186"/>
      <c r="H18" s="183" t="s">
        <v>70</v>
      </c>
      <c r="I18" s="184"/>
    </row>
    <row r="19" spans="3:9" ht="22.5">
      <c r="C19" s="41" t="s">
        <v>56</v>
      </c>
      <c r="D19" s="159">
        <f>'Function Space Usage'!$O$24</f>
        <v>0</v>
      </c>
      <c r="E19" s="160"/>
      <c r="F19" s="189">
        <f>'Maintenance Fields'!$G$23</f>
        <v>0.3</v>
      </c>
      <c r="G19" s="190"/>
      <c r="H19" s="159">
        <f>PRODUCT(D19:G19)</f>
        <v>0</v>
      </c>
      <c r="I19" s="161"/>
    </row>
    <row r="20" spans="3:9" ht="13.5" thickBot="1">
      <c r="C20" s="43" t="s">
        <v>58</v>
      </c>
      <c r="D20" s="179">
        <f>RevenueProfit!O25-RevenueProfit!O24</f>
        <v>0</v>
      </c>
      <c r="E20" s="200"/>
      <c r="F20" s="177">
        <f>'Maintenance Fields'!$G$23</f>
        <v>0.3</v>
      </c>
      <c r="G20" s="178"/>
      <c r="H20" s="179">
        <f>PRODUCT(D20:G20)</f>
        <v>0</v>
      </c>
      <c r="I20" s="180"/>
    </row>
    <row r="21" spans="3:9" ht="13.5" thickBot="1">
      <c r="C21" s="154" t="s">
        <v>57</v>
      </c>
      <c r="D21" s="155"/>
      <c r="E21" s="155"/>
      <c r="F21" s="155"/>
      <c r="G21" s="155"/>
      <c r="H21" s="155"/>
      <c r="I21" s="156"/>
    </row>
    <row r="22" spans="3:9" ht="13.5" thickBot="1">
      <c r="C22" s="46"/>
      <c r="D22" s="152" t="s">
        <v>69</v>
      </c>
      <c r="E22" s="185"/>
      <c r="F22" s="152" t="s">
        <v>59</v>
      </c>
      <c r="G22" s="185"/>
      <c r="H22" s="152" t="s">
        <v>70</v>
      </c>
      <c r="I22" s="153"/>
    </row>
    <row r="23" spans="3:9">
      <c r="C23" s="44" t="s">
        <v>51</v>
      </c>
      <c r="D23" s="193"/>
      <c r="E23" s="194"/>
      <c r="F23" s="187">
        <f>'Maintenance Fields'!$G$24</f>
        <v>0.9</v>
      </c>
      <c r="G23" s="188"/>
      <c r="H23" s="191">
        <f>PRODUCT(D23:G23)</f>
        <v>0.9</v>
      </c>
      <c r="I23" s="192"/>
    </row>
    <row r="24" spans="3:9" ht="23.25" thickBot="1">
      <c r="C24" s="42" t="s">
        <v>55</v>
      </c>
      <c r="D24" s="181"/>
      <c r="E24" s="182"/>
      <c r="F24" s="177">
        <f>'Maintenance Fields'!$G$24</f>
        <v>0.9</v>
      </c>
      <c r="G24" s="178"/>
      <c r="H24" s="179">
        <f>PRODUCT(D24:G24)</f>
        <v>0.9</v>
      </c>
      <c r="I24" s="180"/>
    </row>
    <row r="25" spans="3:9" ht="13.5" thickBot="1">
      <c r="C25" s="169" t="s">
        <v>85</v>
      </c>
      <c r="D25" s="170"/>
      <c r="E25" s="171"/>
      <c r="F25" s="171"/>
      <c r="G25" s="170"/>
      <c r="H25" s="170"/>
      <c r="I25" s="172"/>
    </row>
    <row r="26" spans="3:9" ht="51" customHeight="1">
      <c r="C26" s="20" t="s">
        <v>72</v>
      </c>
      <c r="D26" s="93">
        <f>$F$11</f>
        <v>0</v>
      </c>
      <c r="E26" s="197"/>
      <c r="F26" s="198"/>
      <c r="G26" s="173" t="s">
        <v>79</v>
      </c>
      <c r="H26" s="174"/>
      <c r="I26" s="93">
        <f>$I$11</f>
        <v>0</v>
      </c>
    </row>
    <row r="27" spans="3:9" ht="51">
      <c r="C27" s="23" t="s">
        <v>73</v>
      </c>
      <c r="D27" s="90">
        <f>$F$16</f>
        <v>0</v>
      </c>
      <c r="E27" s="199"/>
      <c r="F27" s="144"/>
      <c r="G27" s="175" t="s">
        <v>80</v>
      </c>
      <c r="H27" s="176"/>
      <c r="I27" s="90">
        <f>$I$16</f>
        <v>0</v>
      </c>
    </row>
    <row r="28" spans="3:9" ht="51">
      <c r="C28" s="23" t="s">
        <v>74</v>
      </c>
      <c r="D28" s="90">
        <f>$D$19</f>
        <v>0</v>
      </c>
      <c r="E28" s="199"/>
      <c r="F28" s="144"/>
      <c r="G28" s="175" t="s">
        <v>81</v>
      </c>
      <c r="H28" s="176"/>
      <c r="I28" s="90">
        <f>$H$19</f>
        <v>0</v>
      </c>
    </row>
    <row r="29" spans="3:9" ht="38.25">
      <c r="C29" s="23" t="s">
        <v>75</v>
      </c>
      <c r="D29" s="90">
        <f>SUM(F12:G13)</f>
        <v>0</v>
      </c>
      <c r="E29" s="199"/>
      <c r="F29" s="144"/>
      <c r="G29" s="175" t="s">
        <v>82</v>
      </c>
      <c r="H29" s="176"/>
      <c r="I29" s="90">
        <f>SUM(I12:I13)</f>
        <v>0</v>
      </c>
    </row>
    <row r="30" spans="3:9" ht="38.25">
      <c r="C30" s="23" t="s">
        <v>76</v>
      </c>
      <c r="D30" s="94">
        <f>SUM(F17,D20)</f>
        <v>-650</v>
      </c>
      <c r="E30" s="199"/>
      <c r="F30" s="144"/>
      <c r="G30" s="175" t="s">
        <v>83</v>
      </c>
      <c r="H30" s="176"/>
      <c r="I30" s="90">
        <f>SUM(I17,H24)</f>
        <v>-584.1</v>
      </c>
    </row>
    <row r="31" spans="3:9" ht="38.25">
      <c r="C31" s="23" t="s">
        <v>77</v>
      </c>
      <c r="D31" s="92">
        <v>500</v>
      </c>
      <c r="E31" s="199"/>
      <c r="F31" s="144"/>
      <c r="G31" s="175" t="s">
        <v>84</v>
      </c>
      <c r="H31" s="176"/>
      <c r="I31" s="90">
        <f>D31*'Maintenance Fields'!G25</f>
        <v>125</v>
      </c>
    </row>
    <row r="32" spans="3:9" ht="38.25">
      <c r="C32" s="23" t="s">
        <v>78</v>
      </c>
      <c r="D32" s="91"/>
      <c r="E32" s="199"/>
      <c r="F32" s="144"/>
      <c r="G32" s="201"/>
      <c r="H32" s="202"/>
      <c r="I32" s="203"/>
    </row>
    <row r="33" spans="3:9" ht="26.25" thickBot="1">
      <c r="C33" s="21" t="s">
        <v>87</v>
      </c>
      <c r="D33" s="102">
        <f>SUM(D26:D31)-D32</f>
        <v>-150</v>
      </c>
      <c r="E33" s="199"/>
      <c r="F33" s="144"/>
      <c r="G33" s="195" t="s">
        <v>86</v>
      </c>
      <c r="H33" s="196"/>
      <c r="I33" s="102">
        <f>SUM(I26:I28)-SUM(I29:I30)+I31</f>
        <v>709.1</v>
      </c>
    </row>
  </sheetData>
  <mergeCells count="44">
    <mergeCell ref="G33:H33"/>
    <mergeCell ref="E26:F33"/>
    <mergeCell ref="D19:E19"/>
    <mergeCell ref="D20:E20"/>
    <mergeCell ref="G32:I32"/>
    <mergeCell ref="G28:H28"/>
    <mergeCell ref="G29:H29"/>
    <mergeCell ref="G30:H30"/>
    <mergeCell ref="G31:H31"/>
    <mergeCell ref="H20:I20"/>
    <mergeCell ref="G26:H26"/>
    <mergeCell ref="G27:H27"/>
    <mergeCell ref="F24:G24"/>
    <mergeCell ref="H24:I24"/>
    <mergeCell ref="D24:E24"/>
    <mergeCell ref="C14:I14"/>
    <mergeCell ref="F10:G10"/>
    <mergeCell ref="F11:G11"/>
    <mergeCell ref="F12:G12"/>
    <mergeCell ref="C25:I25"/>
    <mergeCell ref="H18:I18"/>
    <mergeCell ref="D22:E22"/>
    <mergeCell ref="D18:E18"/>
    <mergeCell ref="F18:G18"/>
    <mergeCell ref="F23:G23"/>
    <mergeCell ref="F22:G22"/>
    <mergeCell ref="F19:G19"/>
    <mergeCell ref="F20:G20"/>
    <mergeCell ref="H23:I23"/>
    <mergeCell ref="D23:E23"/>
    <mergeCell ref="F13:G13"/>
    <mergeCell ref="C3:F3"/>
    <mergeCell ref="D5:F5"/>
    <mergeCell ref="G5:H5"/>
    <mergeCell ref="G6:H6"/>
    <mergeCell ref="F8:G8"/>
    <mergeCell ref="H8:I8"/>
    <mergeCell ref="C9:I9"/>
    <mergeCell ref="H22:I22"/>
    <mergeCell ref="C21:I21"/>
    <mergeCell ref="F15:G15"/>
    <mergeCell ref="F16:G16"/>
    <mergeCell ref="F17:G17"/>
    <mergeCell ref="H19:I19"/>
  </mergeCells>
  <pageMargins left="0.75" right="0.75" top="1" bottom="1" header="0.5" footer="0.5"/>
  <pageSetup scale="79" orientation="portrait" r:id="rId1"/>
  <headerFooter alignWithMargins="0"/>
</worksheet>
</file>

<file path=xl/worksheets/sheet5.xml><?xml version="1.0" encoding="utf-8"?>
<worksheet xmlns="http://schemas.openxmlformats.org/spreadsheetml/2006/main" xmlns:r="http://schemas.openxmlformats.org/officeDocument/2006/relationships">
  <dimension ref="B1:G1096"/>
  <sheetViews>
    <sheetView topLeftCell="A2" workbookViewId="0">
      <selection activeCell="H20" sqref="H20"/>
    </sheetView>
  </sheetViews>
  <sheetFormatPr defaultRowHeight="12.75"/>
  <cols>
    <col min="2" max="2" width="10.140625" hidden="1" customWidth="1"/>
    <col min="3" max="3" width="0" hidden="1" customWidth="1"/>
    <col min="6" max="6" width="13.140625" customWidth="1"/>
  </cols>
  <sheetData>
    <row r="1" spans="2:7">
      <c r="E1" s="97" t="s">
        <v>94</v>
      </c>
      <c r="F1" s="97" t="s">
        <v>95</v>
      </c>
      <c r="G1" s="97" t="s">
        <v>96</v>
      </c>
    </row>
    <row r="2" spans="2:7">
      <c r="B2" s="1">
        <v>36892</v>
      </c>
      <c r="C2" t="s">
        <v>13</v>
      </c>
      <c r="E2" s="25" t="s">
        <v>32</v>
      </c>
      <c r="F2" s="24">
        <v>646</v>
      </c>
      <c r="G2" s="24">
        <v>19733</v>
      </c>
    </row>
    <row r="3" spans="2:7">
      <c r="B3" s="1">
        <v>36893</v>
      </c>
      <c r="C3" t="s">
        <v>14</v>
      </c>
      <c r="E3" s="25" t="s">
        <v>32</v>
      </c>
      <c r="F3" s="24">
        <v>308</v>
      </c>
      <c r="G3" s="24">
        <v>1500</v>
      </c>
    </row>
    <row r="4" spans="2:7">
      <c r="B4" s="1">
        <v>36894</v>
      </c>
      <c r="C4" t="s">
        <v>15</v>
      </c>
      <c r="E4" s="25" t="s">
        <v>32</v>
      </c>
      <c r="F4" s="24">
        <v>1946</v>
      </c>
      <c r="G4" s="24">
        <v>100000</v>
      </c>
    </row>
    <row r="5" spans="2:7">
      <c r="B5" s="1">
        <v>36895</v>
      </c>
      <c r="C5" t="s">
        <v>16</v>
      </c>
      <c r="E5" s="25" t="s">
        <v>32</v>
      </c>
      <c r="F5" s="24">
        <v>500</v>
      </c>
      <c r="G5" s="24">
        <v>12000</v>
      </c>
    </row>
    <row r="6" spans="2:7">
      <c r="B6" s="1">
        <v>36896</v>
      </c>
      <c r="C6" t="s">
        <v>17</v>
      </c>
      <c r="E6" s="25" t="s">
        <v>32</v>
      </c>
      <c r="F6" s="24">
        <v>305</v>
      </c>
      <c r="G6" s="24">
        <v>1730</v>
      </c>
    </row>
    <row r="7" spans="2:7">
      <c r="B7" s="1">
        <v>36897</v>
      </c>
      <c r="C7" t="s">
        <v>18</v>
      </c>
      <c r="E7" s="25" t="s">
        <v>32</v>
      </c>
      <c r="F7" s="24">
        <v>240</v>
      </c>
      <c r="G7" s="24">
        <v>650</v>
      </c>
    </row>
    <row r="8" spans="2:7">
      <c r="B8" s="1">
        <v>36898</v>
      </c>
      <c r="C8" t="s">
        <v>19</v>
      </c>
      <c r="E8" s="25" t="s">
        <v>32</v>
      </c>
      <c r="F8" s="24">
        <v>646</v>
      </c>
      <c r="G8" s="24">
        <v>19733</v>
      </c>
    </row>
    <row r="9" spans="2:7">
      <c r="B9" s="1">
        <v>36899</v>
      </c>
      <c r="C9" t="s">
        <v>13</v>
      </c>
      <c r="E9" s="25" t="s">
        <v>32</v>
      </c>
      <c r="F9" s="24">
        <v>308</v>
      </c>
      <c r="G9" s="24">
        <v>1500</v>
      </c>
    </row>
    <row r="10" spans="2:7">
      <c r="B10" s="1">
        <v>36900</v>
      </c>
      <c r="C10" t="s">
        <v>14</v>
      </c>
      <c r="E10" s="25" t="s">
        <v>32</v>
      </c>
      <c r="F10" s="24">
        <v>1946</v>
      </c>
      <c r="G10" s="24">
        <v>100000</v>
      </c>
    </row>
    <row r="11" spans="2:7">
      <c r="B11" s="1">
        <v>36901</v>
      </c>
      <c r="C11" t="s">
        <v>15</v>
      </c>
      <c r="E11" s="25" t="s">
        <v>32</v>
      </c>
      <c r="F11" s="24">
        <v>500</v>
      </c>
      <c r="G11" s="24">
        <v>12000</v>
      </c>
    </row>
    <row r="12" spans="2:7">
      <c r="B12" s="1">
        <v>36902</v>
      </c>
      <c r="C12" t="s">
        <v>16</v>
      </c>
      <c r="E12" s="25" t="s">
        <v>32</v>
      </c>
      <c r="F12" s="24">
        <v>305</v>
      </c>
      <c r="G12" s="24">
        <v>1730</v>
      </c>
    </row>
    <row r="13" spans="2:7">
      <c r="B13" s="1">
        <v>36903</v>
      </c>
      <c r="C13" t="s">
        <v>17</v>
      </c>
      <c r="E13" s="25" t="s">
        <v>32</v>
      </c>
      <c r="F13" s="24">
        <v>240</v>
      </c>
      <c r="G13" s="24">
        <v>650</v>
      </c>
    </row>
    <row r="14" spans="2:7">
      <c r="B14" s="1">
        <v>36904</v>
      </c>
      <c r="C14" t="s">
        <v>18</v>
      </c>
    </row>
    <row r="15" spans="2:7">
      <c r="B15" s="1">
        <v>36905</v>
      </c>
      <c r="C15" t="s">
        <v>19</v>
      </c>
    </row>
    <row r="16" spans="2:7">
      <c r="B16" s="1">
        <v>36906</v>
      </c>
      <c r="C16" t="s">
        <v>13</v>
      </c>
    </row>
    <row r="17" spans="2:7">
      <c r="B17" s="1">
        <v>36907</v>
      </c>
      <c r="C17" t="s">
        <v>14</v>
      </c>
    </row>
    <row r="18" spans="2:7">
      <c r="B18" s="1">
        <v>36908</v>
      </c>
      <c r="C18" t="s">
        <v>15</v>
      </c>
    </row>
    <row r="19" spans="2:7">
      <c r="B19" s="1">
        <v>36909</v>
      </c>
      <c r="C19" t="s">
        <v>16</v>
      </c>
    </row>
    <row r="20" spans="2:7">
      <c r="B20" s="1">
        <v>36910</v>
      </c>
      <c r="C20" t="s">
        <v>17</v>
      </c>
    </row>
    <row r="21" spans="2:7" ht="13.5" thickBot="1">
      <c r="B21" s="1">
        <v>36911</v>
      </c>
      <c r="C21" t="s">
        <v>18</v>
      </c>
    </row>
    <row r="22" spans="2:7">
      <c r="B22" s="1">
        <v>36912</v>
      </c>
      <c r="C22" t="s">
        <v>19</v>
      </c>
      <c r="E22" s="204" t="s">
        <v>64</v>
      </c>
      <c r="F22" s="205"/>
      <c r="G22" s="56">
        <v>0.75</v>
      </c>
    </row>
    <row r="23" spans="2:7">
      <c r="B23" s="1">
        <v>36913</v>
      </c>
      <c r="C23" t="s">
        <v>13</v>
      </c>
      <c r="E23" s="206" t="s">
        <v>65</v>
      </c>
      <c r="F23" s="207"/>
      <c r="G23" s="57">
        <v>0.3</v>
      </c>
    </row>
    <row r="24" spans="2:7" ht="13.5" thickBot="1">
      <c r="B24" s="1">
        <v>36914</v>
      </c>
      <c r="C24" t="s">
        <v>14</v>
      </c>
      <c r="E24" s="208" t="s">
        <v>66</v>
      </c>
      <c r="F24" s="209"/>
      <c r="G24" s="58">
        <v>0.9</v>
      </c>
    </row>
    <row r="25" spans="2:7" ht="13.5" thickBot="1">
      <c r="B25" s="1">
        <v>36915</v>
      </c>
      <c r="C25" t="s">
        <v>15</v>
      </c>
      <c r="E25" s="210" t="s">
        <v>93</v>
      </c>
      <c r="F25" s="211"/>
      <c r="G25" s="89">
        <v>0.25</v>
      </c>
    </row>
    <row r="26" spans="2:7">
      <c r="B26" s="1">
        <v>36916</v>
      </c>
      <c r="C26" t="s">
        <v>16</v>
      </c>
    </row>
    <row r="27" spans="2:7">
      <c r="B27" s="1">
        <v>36917</v>
      </c>
      <c r="C27" t="s">
        <v>17</v>
      </c>
    </row>
    <row r="28" spans="2:7">
      <c r="B28" s="1">
        <v>36918</v>
      </c>
      <c r="C28" t="s">
        <v>18</v>
      </c>
    </row>
    <row r="29" spans="2:7">
      <c r="B29" s="1">
        <v>36919</v>
      </c>
      <c r="C29" t="s">
        <v>19</v>
      </c>
    </row>
    <row r="30" spans="2:7">
      <c r="B30" s="1">
        <v>36920</v>
      </c>
      <c r="C30" t="s">
        <v>13</v>
      </c>
    </row>
    <row r="31" spans="2:7">
      <c r="B31" s="1">
        <v>36921</v>
      </c>
      <c r="C31" t="s">
        <v>14</v>
      </c>
    </row>
    <row r="32" spans="2:7">
      <c r="B32" s="1">
        <v>36922</v>
      </c>
      <c r="C32" t="s">
        <v>15</v>
      </c>
    </row>
    <row r="33" spans="2:3">
      <c r="B33" s="1">
        <v>36923</v>
      </c>
      <c r="C33" t="s">
        <v>16</v>
      </c>
    </row>
    <row r="34" spans="2:3">
      <c r="B34" s="1">
        <v>36924</v>
      </c>
      <c r="C34" t="s">
        <v>17</v>
      </c>
    </row>
    <row r="35" spans="2:3">
      <c r="B35" s="1">
        <v>36925</v>
      </c>
      <c r="C35" t="s">
        <v>18</v>
      </c>
    </row>
    <row r="36" spans="2:3">
      <c r="B36" s="1">
        <v>36926</v>
      </c>
      <c r="C36" t="s">
        <v>19</v>
      </c>
    </row>
    <row r="37" spans="2:3">
      <c r="B37" s="1">
        <v>36927</v>
      </c>
      <c r="C37" t="s">
        <v>13</v>
      </c>
    </row>
    <row r="38" spans="2:3">
      <c r="B38" s="1">
        <v>36928</v>
      </c>
      <c r="C38" t="s">
        <v>14</v>
      </c>
    </row>
    <row r="39" spans="2:3">
      <c r="B39" s="1">
        <v>36929</v>
      </c>
      <c r="C39" t="s">
        <v>15</v>
      </c>
    </row>
    <row r="40" spans="2:3">
      <c r="B40" s="1">
        <v>36930</v>
      </c>
      <c r="C40" t="s">
        <v>16</v>
      </c>
    </row>
    <row r="41" spans="2:3">
      <c r="B41" s="1">
        <v>36931</v>
      </c>
      <c r="C41" t="s">
        <v>17</v>
      </c>
    </row>
    <row r="42" spans="2:3">
      <c r="B42" s="1">
        <v>36932</v>
      </c>
      <c r="C42" t="s">
        <v>18</v>
      </c>
    </row>
    <row r="43" spans="2:3">
      <c r="B43" s="1">
        <v>36933</v>
      </c>
      <c r="C43" t="s">
        <v>19</v>
      </c>
    </row>
    <row r="44" spans="2:3">
      <c r="B44" s="1">
        <v>36934</v>
      </c>
      <c r="C44" t="s">
        <v>13</v>
      </c>
    </row>
    <row r="45" spans="2:3">
      <c r="B45" s="1">
        <v>36935</v>
      </c>
      <c r="C45" t="s">
        <v>14</v>
      </c>
    </row>
    <row r="46" spans="2:3">
      <c r="B46" s="1">
        <v>36936</v>
      </c>
      <c r="C46" t="s">
        <v>15</v>
      </c>
    </row>
    <row r="47" spans="2:3">
      <c r="B47" s="1">
        <v>36937</v>
      </c>
      <c r="C47" t="s">
        <v>16</v>
      </c>
    </row>
    <row r="48" spans="2:3">
      <c r="B48" s="1">
        <v>36938</v>
      </c>
      <c r="C48" t="s">
        <v>17</v>
      </c>
    </row>
    <row r="49" spans="2:3">
      <c r="B49" s="1">
        <v>36939</v>
      </c>
      <c r="C49" t="s">
        <v>18</v>
      </c>
    </row>
    <row r="50" spans="2:3">
      <c r="B50" s="1">
        <v>36940</v>
      </c>
      <c r="C50" t="s">
        <v>19</v>
      </c>
    </row>
    <row r="51" spans="2:3">
      <c r="B51" s="1">
        <v>36941</v>
      </c>
      <c r="C51" t="s">
        <v>13</v>
      </c>
    </row>
    <row r="52" spans="2:3">
      <c r="B52" s="1">
        <v>36942</v>
      </c>
      <c r="C52" t="s">
        <v>14</v>
      </c>
    </row>
    <row r="53" spans="2:3">
      <c r="B53" s="1">
        <v>36943</v>
      </c>
      <c r="C53" t="s">
        <v>15</v>
      </c>
    </row>
    <row r="54" spans="2:3">
      <c r="B54" s="1">
        <v>36944</v>
      </c>
      <c r="C54" t="s">
        <v>16</v>
      </c>
    </row>
    <row r="55" spans="2:3">
      <c r="B55" s="1">
        <v>36945</v>
      </c>
      <c r="C55" t="s">
        <v>17</v>
      </c>
    </row>
    <row r="56" spans="2:3">
      <c r="B56" s="1">
        <v>36946</v>
      </c>
      <c r="C56" t="s">
        <v>18</v>
      </c>
    </row>
    <row r="57" spans="2:3">
      <c r="B57" s="1">
        <v>36947</v>
      </c>
      <c r="C57" t="s">
        <v>19</v>
      </c>
    </row>
    <row r="58" spans="2:3">
      <c r="B58" s="1">
        <v>36948</v>
      </c>
      <c r="C58" t="s">
        <v>13</v>
      </c>
    </row>
    <row r="59" spans="2:3">
      <c r="B59" s="1">
        <v>36949</v>
      </c>
      <c r="C59" t="s">
        <v>14</v>
      </c>
    </row>
    <row r="60" spans="2:3">
      <c r="B60" s="1">
        <v>36950</v>
      </c>
      <c r="C60" t="s">
        <v>15</v>
      </c>
    </row>
    <row r="61" spans="2:3">
      <c r="B61" s="1">
        <v>36951</v>
      </c>
      <c r="C61" t="s">
        <v>16</v>
      </c>
    </row>
    <row r="62" spans="2:3">
      <c r="B62" s="1">
        <v>36952</v>
      </c>
      <c r="C62" t="s">
        <v>17</v>
      </c>
    </row>
    <row r="63" spans="2:3">
      <c r="B63" s="1">
        <v>36953</v>
      </c>
      <c r="C63" t="s">
        <v>18</v>
      </c>
    </row>
    <row r="64" spans="2:3">
      <c r="B64" s="1">
        <v>36954</v>
      </c>
      <c r="C64" t="s">
        <v>19</v>
      </c>
    </row>
    <row r="65" spans="2:3">
      <c r="B65" s="1">
        <v>36955</v>
      </c>
      <c r="C65" t="s">
        <v>13</v>
      </c>
    </row>
    <row r="66" spans="2:3">
      <c r="B66" s="1">
        <v>36956</v>
      </c>
      <c r="C66" t="s">
        <v>14</v>
      </c>
    </row>
    <row r="67" spans="2:3">
      <c r="B67" s="1">
        <v>36957</v>
      </c>
      <c r="C67" t="s">
        <v>15</v>
      </c>
    </row>
    <row r="68" spans="2:3">
      <c r="B68" s="1">
        <v>36958</v>
      </c>
      <c r="C68" t="s">
        <v>16</v>
      </c>
    </row>
    <row r="69" spans="2:3">
      <c r="B69" s="1">
        <v>36959</v>
      </c>
      <c r="C69" t="s">
        <v>17</v>
      </c>
    </row>
    <row r="70" spans="2:3">
      <c r="B70" s="1">
        <v>36960</v>
      </c>
      <c r="C70" t="s">
        <v>18</v>
      </c>
    </row>
    <row r="71" spans="2:3">
      <c r="B71" s="1">
        <v>36961</v>
      </c>
      <c r="C71" t="s">
        <v>19</v>
      </c>
    </row>
    <row r="72" spans="2:3">
      <c r="B72" s="1">
        <v>36962</v>
      </c>
      <c r="C72" t="s">
        <v>13</v>
      </c>
    </row>
    <row r="73" spans="2:3">
      <c r="B73" s="1">
        <v>36963</v>
      </c>
      <c r="C73" t="s">
        <v>14</v>
      </c>
    </row>
    <row r="74" spans="2:3">
      <c r="B74" s="1">
        <v>36964</v>
      </c>
      <c r="C74" t="s">
        <v>15</v>
      </c>
    </row>
    <row r="75" spans="2:3">
      <c r="B75" s="1">
        <v>36965</v>
      </c>
      <c r="C75" t="s">
        <v>16</v>
      </c>
    </row>
    <row r="76" spans="2:3">
      <c r="B76" s="1">
        <v>36966</v>
      </c>
      <c r="C76" t="s">
        <v>17</v>
      </c>
    </row>
    <row r="77" spans="2:3">
      <c r="B77" s="1">
        <v>36967</v>
      </c>
      <c r="C77" t="s">
        <v>18</v>
      </c>
    </row>
    <row r="78" spans="2:3">
      <c r="B78" s="1">
        <v>36968</v>
      </c>
      <c r="C78" t="s">
        <v>19</v>
      </c>
    </row>
    <row r="79" spans="2:3">
      <c r="B79" s="1">
        <v>36969</v>
      </c>
      <c r="C79" t="s">
        <v>13</v>
      </c>
    </row>
    <row r="80" spans="2:3">
      <c r="B80" s="1">
        <v>36970</v>
      </c>
      <c r="C80" t="s">
        <v>14</v>
      </c>
    </row>
    <row r="81" spans="2:3">
      <c r="B81" s="1">
        <v>36971</v>
      </c>
      <c r="C81" t="s">
        <v>15</v>
      </c>
    </row>
    <row r="82" spans="2:3">
      <c r="B82" s="1">
        <v>36972</v>
      </c>
      <c r="C82" t="s">
        <v>16</v>
      </c>
    </row>
    <row r="83" spans="2:3">
      <c r="B83" s="1">
        <v>36973</v>
      </c>
      <c r="C83" t="s">
        <v>17</v>
      </c>
    </row>
    <row r="84" spans="2:3">
      <c r="B84" s="1">
        <v>36974</v>
      </c>
      <c r="C84" t="s">
        <v>18</v>
      </c>
    </row>
    <row r="85" spans="2:3">
      <c r="B85" s="1">
        <v>36975</v>
      </c>
      <c r="C85" t="s">
        <v>19</v>
      </c>
    </row>
    <row r="86" spans="2:3">
      <c r="B86" s="1">
        <v>36976</v>
      </c>
      <c r="C86" t="s">
        <v>13</v>
      </c>
    </row>
    <row r="87" spans="2:3">
      <c r="B87" s="1">
        <v>36977</v>
      </c>
      <c r="C87" t="s">
        <v>14</v>
      </c>
    </row>
    <row r="88" spans="2:3">
      <c r="B88" s="1">
        <v>36978</v>
      </c>
      <c r="C88" t="s">
        <v>15</v>
      </c>
    </row>
    <row r="89" spans="2:3">
      <c r="B89" s="1">
        <v>36979</v>
      </c>
      <c r="C89" t="s">
        <v>16</v>
      </c>
    </row>
    <row r="90" spans="2:3">
      <c r="B90" s="1">
        <v>36980</v>
      </c>
      <c r="C90" t="s">
        <v>17</v>
      </c>
    </row>
    <row r="91" spans="2:3">
      <c r="B91" s="1">
        <v>36981</v>
      </c>
      <c r="C91" t="s">
        <v>18</v>
      </c>
    </row>
    <row r="92" spans="2:3">
      <c r="B92" s="1">
        <v>36982</v>
      </c>
      <c r="C92" t="s">
        <v>19</v>
      </c>
    </row>
    <row r="93" spans="2:3">
      <c r="B93" s="1">
        <v>36983</v>
      </c>
      <c r="C93" t="s">
        <v>13</v>
      </c>
    </row>
    <row r="94" spans="2:3">
      <c r="B94" s="1">
        <v>36984</v>
      </c>
      <c r="C94" t="s">
        <v>14</v>
      </c>
    </row>
    <row r="95" spans="2:3">
      <c r="B95" s="1">
        <v>36985</v>
      </c>
      <c r="C95" t="s">
        <v>15</v>
      </c>
    </row>
    <row r="96" spans="2:3">
      <c r="B96" s="1">
        <v>36986</v>
      </c>
      <c r="C96" t="s">
        <v>16</v>
      </c>
    </row>
    <row r="97" spans="2:3">
      <c r="B97" s="1">
        <v>36987</v>
      </c>
      <c r="C97" t="s">
        <v>17</v>
      </c>
    </row>
    <row r="98" spans="2:3">
      <c r="B98" s="1">
        <v>36988</v>
      </c>
      <c r="C98" t="s">
        <v>18</v>
      </c>
    </row>
    <row r="99" spans="2:3">
      <c r="B99" s="1">
        <v>36989</v>
      </c>
      <c r="C99" t="s">
        <v>19</v>
      </c>
    </row>
    <row r="100" spans="2:3">
      <c r="B100" s="1">
        <v>36990</v>
      </c>
      <c r="C100" t="s">
        <v>13</v>
      </c>
    </row>
    <row r="101" spans="2:3">
      <c r="B101" s="1">
        <v>36991</v>
      </c>
      <c r="C101" t="s">
        <v>14</v>
      </c>
    </row>
    <row r="102" spans="2:3">
      <c r="B102" s="1">
        <v>36992</v>
      </c>
      <c r="C102" t="s">
        <v>15</v>
      </c>
    </row>
    <row r="103" spans="2:3">
      <c r="B103" s="1">
        <v>36993</v>
      </c>
      <c r="C103" t="s">
        <v>16</v>
      </c>
    </row>
    <row r="104" spans="2:3">
      <c r="B104" s="1">
        <v>36994</v>
      </c>
      <c r="C104" t="s">
        <v>17</v>
      </c>
    </row>
    <row r="105" spans="2:3">
      <c r="B105" s="1">
        <v>36995</v>
      </c>
      <c r="C105" t="s">
        <v>18</v>
      </c>
    </row>
    <row r="106" spans="2:3">
      <c r="B106" s="1">
        <v>36996</v>
      </c>
      <c r="C106" t="s">
        <v>19</v>
      </c>
    </row>
    <row r="107" spans="2:3">
      <c r="B107" s="1">
        <v>36997</v>
      </c>
      <c r="C107" t="s">
        <v>13</v>
      </c>
    </row>
    <row r="108" spans="2:3">
      <c r="B108" s="1">
        <v>36998</v>
      </c>
      <c r="C108" t="s">
        <v>14</v>
      </c>
    </row>
    <row r="109" spans="2:3">
      <c r="B109" s="1">
        <v>36999</v>
      </c>
      <c r="C109" t="s">
        <v>15</v>
      </c>
    </row>
    <row r="110" spans="2:3">
      <c r="B110" s="1">
        <v>37000</v>
      </c>
      <c r="C110" t="s">
        <v>16</v>
      </c>
    </row>
    <row r="111" spans="2:3">
      <c r="B111" s="1">
        <v>37001</v>
      </c>
      <c r="C111" t="s">
        <v>17</v>
      </c>
    </row>
    <row r="112" spans="2:3">
      <c r="B112" s="1">
        <v>37002</v>
      </c>
      <c r="C112" t="s">
        <v>18</v>
      </c>
    </row>
    <row r="113" spans="2:3">
      <c r="B113" s="1">
        <v>37003</v>
      </c>
      <c r="C113" t="s">
        <v>19</v>
      </c>
    </row>
    <row r="114" spans="2:3">
      <c r="B114" s="1">
        <v>37004</v>
      </c>
      <c r="C114" t="s">
        <v>13</v>
      </c>
    </row>
    <row r="115" spans="2:3">
      <c r="B115" s="1">
        <v>37005</v>
      </c>
      <c r="C115" t="s">
        <v>14</v>
      </c>
    </row>
    <row r="116" spans="2:3">
      <c r="B116" s="1">
        <v>37006</v>
      </c>
      <c r="C116" t="s">
        <v>15</v>
      </c>
    </row>
    <row r="117" spans="2:3">
      <c r="B117" s="1">
        <v>37007</v>
      </c>
      <c r="C117" t="s">
        <v>16</v>
      </c>
    </row>
    <row r="118" spans="2:3">
      <c r="B118" s="1">
        <v>37008</v>
      </c>
      <c r="C118" t="s">
        <v>17</v>
      </c>
    </row>
    <row r="119" spans="2:3">
      <c r="B119" s="1">
        <v>37009</v>
      </c>
      <c r="C119" t="s">
        <v>18</v>
      </c>
    </row>
    <row r="120" spans="2:3">
      <c r="B120" s="1">
        <v>37010</v>
      </c>
      <c r="C120" t="s">
        <v>19</v>
      </c>
    </row>
    <row r="121" spans="2:3">
      <c r="B121" s="1">
        <v>37011</v>
      </c>
      <c r="C121" t="s">
        <v>13</v>
      </c>
    </row>
    <row r="122" spans="2:3">
      <c r="B122" s="1">
        <v>37012</v>
      </c>
      <c r="C122" t="s">
        <v>14</v>
      </c>
    </row>
    <row r="123" spans="2:3">
      <c r="B123" s="1">
        <v>37013</v>
      </c>
      <c r="C123" t="s">
        <v>15</v>
      </c>
    </row>
    <row r="124" spans="2:3">
      <c r="B124" s="1">
        <v>37014</v>
      </c>
      <c r="C124" t="s">
        <v>16</v>
      </c>
    </row>
    <row r="125" spans="2:3">
      <c r="B125" s="1">
        <v>37015</v>
      </c>
      <c r="C125" t="s">
        <v>17</v>
      </c>
    </row>
    <row r="126" spans="2:3">
      <c r="B126" s="1">
        <v>37016</v>
      </c>
      <c r="C126" t="s">
        <v>18</v>
      </c>
    </row>
    <row r="127" spans="2:3">
      <c r="B127" s="1">
        <v>37017</v>
      </c>
      <c r="C127" t="s">
        <v>19</v>
      </c>
    </row>
    <row r="128" spans="2:3">
      <c r="B128" s="1">
        <v>37018</v>
      </c>
      <c r="C128" t="s">
        <v>13</v>
      </c>
    </row>
    <row r="129" spans="2:3">
      <c r="B129" s="1">
        <v>37019</v>
      </c>
      <c r="C129" t="s">
        <v>14</v>
      </c>
    </row>
    <row r="130" spans="2:3">
      <c r="B130" s="1">
        <v>37020</v>
      </c>
      <c r="C130" t="s">
        <v>15</v>
      </c>
    </row>
    <row r="131" spans="2:3">
      <c r="B131" s="1">
        <v>37021</v>
      </c>
      <c r="C131" t="s">
        <v>16</v>
      </c>
    </row>
    <row r="132" spans="2:3">
      <c r="B132" s="1">
        <v>37022</v>
      </c>
      <c r="C132" t="s">
        <v>17</v>
      </c>
    </row>
    <row r="133" spans="2:3">
      <c r="B133" s="1">
        <v>37023</v>
      </c>
      <c r="C133" t="s">
        <v>18</v>
      </c>
    </row>
    <row r="134" spans="2:3">
      <c r="B134" s="1">
        <v>37024</v>
      </c>
      <c r="C134" t="s">
        <v>19</v>
      </c>
    </row>
    <row r="135" spans="2:3">
      <c r="B135" s="1">
        <v>37025</v>
      </c>
      <c r="C135" t="s">
        <v>13</v>
      </c>
    </row>
    <row r="136" spans="2:3">
      <c r="B136" s="1">
        <v>37026</v>
      </c>
      <c r="C136" t="s">
        <v>14</v>
      </c>
    </row>
    <row r="137" spans="2:3">
      <c r="B137" s="1">
        <v>37027</v>
      </c>
      <c r="C137" t="s">
        <v>15</v>
      </c>
    </row>
    <row r="138" spans="2:3">
      <c r="B138" s="1">
        <v>37028</v>
      </c>
      <c r="C138" t="s">
        <v>16</v>
      </c>
    </row>
    <row r="139" spans="2:3">
      <c r="B139" s="1">
        <v>37029</v>
      </c>
      <c r="C139" t="s">
        <v>17</v>
      </c>
    </row>
    <row r="140" spans="2:3">
      <c r="B140" s="1">
        <v>37030</v>
      </c>
      <c r="C140" t="s">
        <v>18</v>
      </c>
    </row>
    <row r="141" spans="2:3">
      <c r="B141" s="1">
        <v>37031</v>
      </c>
      <c r="C141" t="s">
        <v>19</v>
      </c>
    </row>
    <row r="142" spans="2:3">
      <c r="B142" s="1">
        <v>37032</v>
      </c>
      <c r="C142" t="s">
        <v>13</v>
      </c>
    </row>
    <row r="143" spans="2:3">
      <c r="B143" s="1">
        <v>37033</v>
      </c>
      <c r="C143" t="s">
        <v>14</v>
      </c>
    </row>
    <row r="144" spans="2:3">
      <c r="B144" s="1">
        <v>37034</v>
      </c>
      <c r="C144" t="s">
        <v>15</v>
      </c>
    </row>
    <row r="145" spans="2:3">
      <c r="B145" s="1">
        <v>37035</v>
      </c>
      <c r="C145" t="s">
        <v>16</v>
      </c>
    </row>
    <row r="146" spans="2:3">
      <c r="B146" s="1">
        <v>37036</v>
      </c>
      <c r="C146" t="s">
        <v>17</v>
      </c>
    </row>
    <row r="147" spans="2:3">
      <c r="B147" s="1">
        <v>37037</v>
      </c>
      <c r="C147" t="s">
        <v>18</v>
      </c>
    </row>
    <row r="148" spans="2:3">
      <c r="B148" s="1">
        <v>37038</v>
      </c>
      <c r="C148" t="s">
        <v>19</v>
      </c>
    </row>
    <row r="149" spans="2:3">
      <c r="B149" s="1">
        <v>37039</v>
      </c>
      <c r="C149" t="s">
        <v>13</v>
      </c>
    </row>
    <row r="150" spans="2:3">
      <c r="B150" s="1">
        <v>37040</v>
      </c>
      <c r="C150" t="s">
        <v>14</v>
      </c>
    </row>
    <row r="151" spans="2:3">
      <c r="B151" s="1">
        <v>37041</v>
      </c>
      <c r="C151" t="s">
        <v>15</v>
      </c>
    </row>
    <row r="152" spans="2:3">
      <c r="B152" s="1">
        <v>37042</v>
      </c>
      <c r="C152" t="s">
        <v>16</v>
      </c>
    </row>
    <row r="153" spans="2:3">
      <c r="B153" s="1">
        <v>37043</v>
      </c>
      <c r="C153" t="s">
        <v>17</v>
      </c>
    </row>
    <row r="154" spans="2:3">
      <c r="B154" s="1">
        <v>37044</v>
      </c>
      <c r="C154" t="s">
        <v>18</v>
      </c>
    </row>
    <row r="155" spans="2:3">
      <c r="B155" s="1">
        <v>37045</v>
      </c>
      <c r="C155" t="s">
        <v>19</v>
      </c>
    </row>
    <row r="156" spans="2:3">
      <c r="B156" s="1">
        <v>37046</v>
      </c>
      <c r="C156" t="s">
        <v>13</v>
      </c>
    </row>
    <row r="157" spans="2:3">
      <c r="B157" s="1">
        <v>37047</v>
      </c>
      <c r="C157" t="s">
        <v>14</v>
      </c>
    </row>
    <row r="158" spans="2:3">
      <c r="B158" s="1">
        <v>37048</v>
      </c>
      <c r="C158" t="s">
        <v>15</v>
      </c>
    </row>
    <row r="159" spans="2:3">
      <c r="B159" s="1">
        <v>37049</v>
      </c>
      <c r="C159" t="s">
        <v>16</v>
      </c>
    </row>
    <row r="160" spans="2:3">
      <c r="B160" s="1">
        <v>37050</v>
      </c>
      <c r="C160" t="s">
        <v>17</v>
      </c>
    </row>
    <row r="161" spans="2:3">
      <c r="B161" s="1">
        <v>37051</v>
      </c>
      <c r="C161" t="s">
        <v>18</v>
      </c>
    </row>
    <row r="162" spans="2:3">
      <c r="B162" s="1">
        <v>37052</v>
      </c>
      <c r="C162" t="s">
        <v>19</v>
      </c>
    </row>
    <row r="163" spans="2:3">
      <c r="B163" s="1">
        <v>37053</v>
      </c>
      <c r="C163" t="s">
        <v>13</v>
      </c>
    </row>
    <row r="164" spans="2:3">
      <c r="B164" s="1">
        <v>37054</v>
      </c>
      <c r="C164" t="s">
        <v>14</v>
      </c>
    </row>
    <row r="165" spans="2:3">
      <c r="B165" s="1">
        <v>37055</v>
      </c>
      <c r="C165" t="s">
        <v>15</v>
      </c>
    </row>
    <row r="166" spans="2:3">
      <c r="B166" s="1">
        <v>37056</v>
      </c>
      <c r="C166" t="s">
        <v>16</v>
      </c>
    </row>
    <row r="167" spans="2:3">
      <c r="B167" s="1">
        <v>37057</v>
      </c>
      <c r="C167" t="s">
        <v>17</v>
      </c>
    </row>
    <row r="168" spans="2:3">
      <c r="B168" s="1">
        <v>37058</v>
      </c>
      <c r="C168" t="s">
        <v>18</v>
      </c>
    </row>
    <row r="169" spans="2:3">
      <c r="B169" s="1">
        <v>37059</v>
      </c>
      <c r="C169" t="s">
        <v>19</v>
      </c>
    </row>
    <row r="170" spans="2:3">
      <c r="B170" s="1">
        <v>37060</v>
      </c>
      <c r="C170" t="s">
        <v>13</v>
      </c>
    </row>
    <row r="171" spans="2:3">
      <c r="B171" s="1">
        <v>37061</v>
      </c>
      <c r="C171" t="s">
        <v>14</v>
      </c>
    </row>
    <row r="172" spans="2:3">
      <c r="B172" s="1">
        <v>37062</v>
      </c>
      <c r="C172" t="s">
        <v>15</v>
      </c>
    </row>
    <row r="173" spans="2:3">
      <c r="B173" s="1">
        <v>37063</v>
      </c>
      <c r="C173" t="s">
        <v>16</v>
      </c>
    </row>
    <row r="174" spans="2:3">
      <c r="B174" s="1">
        <v>37064</v>
      </c>
      <c r="C174" t="s">
        <v>17</v>
      </c>
    </row>
    <row r="175" spans="2:3">
      <c r="B175" s="1">
        <v>37065</v>
      </c>
      <c r="C175" t="s">
        <v>18</v>
      </c>
    </row>
    <row r="176" spans="2:3">
      <c r="B176" s="1">
        <v>37066</v>
      </c>
      <c r="C176" t="s">
        <v>19</v>
      </c>
    </row>
    <row r="177" spans="2:3">
      <c r="B177" s="1">
        <v>37067</v>
      </c>
      <c r="C177" t="s">
        <v>13</v>
      </c>
    </row>
    <row r="178" spans="2:3">
      <c r="B178" s="1">
        <v>37068</v>
      </c>
      <c r="C178" t="s">
        <v>14</v>
      </c>
    </row>
    <row r="179" spans="2:3">
      <c r="B179" s="1">
        <v>37069</v>
      </c>
      <c r="C179" t="s">
        <v>15</v>
      </c>
    </row>
    <row r="180" spans="2:3">
      <c r="B180" s="1">
        <v>37070</v>
      </c>
      <c r="C180" t="s">
        <v>16</v>
      </c>
    </row>
    <row r="181" spans="2:3">
      <c r="B181" s="1">
        <v>37071</v>
      </c>
      <c r="C181" t="s">
        <v>17</v>
      </c>
    </row>
    <row r="182" spans="2:3">
      <c r="B182" s="1">
        <v>37072</v>
      </c>
      <c r="C182" t="s">
        <v>18</v>
      </c>
    </row>
    <row r="183" spans="2:3">
      <c r="B183" s="1">
        <v>37073</v>
      </c>
      <c r="C183" t="s">
        <v>19</v>
      </c>
    </row>
    <row r="184" spans="2:3">
      <c r="B184" s="1">
        <v>37074</v>
      </c>
      <c r="C184" t="s">
        <v>13</v>
      </c>
    </row>
    <row r="185" spans="2:3">
      <c r="B185" s="1">
        <v>37075</v>
      </c>
      <c r="C185" t="s">
        <v>14</v>
      </c>
    </row>
    <row r="186" spans="2:3">
      <c r="B186" s="1">
        <v>37076</v>
      </c>
      <c r="C186" t="s">
        <v>15</v>
      </c>
    </row>
    <row r="187" spans="2:3">
      <c r="B187" s="1">
        <v>37077</v>
      </c>
      <c r="C187" t="s">
        <v>16</v>
      </c>
    </row>
    <row r="188" spans="2:3">
      <c r="B188" s="1">
        <v>37078</v>
      </c>
      <c r="C188" t="s">
        <v>17</v>
      </c>
    </row>
    <row r="189" spans="2:3">
      <c r="B189" s="1">
        <v>37079</v>
      </c>
      <c r="C189" t="s">
        <v>18</v>
      </c>
    </row>
    <row r="190" spans="2:3">
      <c r="B190" s="1">
        <v>37080</v>
      </c>
      <c r="C190" t="s">
        <v>19</v>
      </c>
    </row>
    <row r="191" spans="2:3">
      <c r="B191" s="1">
        <v>37081</v>
      </c>
      <c r="C191" t="s">
        <v>13</v>
      </c>
    </row>
    <row r="192" spans="2:3">
      <c r="B192" s="1">
        <v>37082</v>
      </c>
      <c r="C192" t="s">
        <v>14</v>
      </c>
    </row>
    <row r="193" spans="2:3">
      <c r="B193" s="1">
        <v>37083</v>
      </c>
      <c r="C193" t="s">
        <v>15</v>
      </c>
    </row>
    <row r="194" spans="2:3">
      <c r="B194" s="1">
        <v>37084</v>
      </c>
      <c r="C194" t="s">
        <v>16</v>
      </c>
    </row>
    <row r="195" spans="2:3">
      <c r="B195" s="1">
        <v>37085</v>
      </c>
      <c r="C195" t="s">
        <v>17</v>
      </c>
    </row>
    <row r="196" spans="2:3">
      <c r="B196" s="1">
        <v>37086</v>
      </c>
      <c r="C196" t="s">
        <v>18</v>
      </c>
    </row>
    <row r="197" spans="2:3">
      <c r="B197" s="1">
        <v>37087</v>
      </c>
      <c r="C197" t="s">
        <v>19</v>
      </c>
    </row>
    <row r="198" spans="2:3">
      <c r="B198" s="1">
        <v>37088</v>
      </c>
      <c r="C198" t="s">
        <v>13</v>
      </c>
    </row>
    <row r="199" spans="2:3">
      <c r="B199" s="1">
        <v>37089</v>
      </c>
      <c r="C199" t="s">
        <v>14</v>
      </c>
    </row>
    <row r="200" spans="2:3">
      <c r="B200" s="1">
        <v>37090</v>
      </c>
      <c r="C200" t="s">
        <v>15</v>
      </c>
    </row>
    <row r="201" spans="2:3">
      <c r="B201" s="1">
        <v>37091</v>
      </c>
      <c r="C201" t="s">
        <v>16</v>
      </c>
    </row>
    <row r="202" spans="2:3">
      <c r="B202" s="1">
        <v>37092</v>
      </c>
      <c r="C202" t="s">
        <v>17</v>
      </c>
    </row>
    <row r="203" spans="2:3">
      <c r="B203" s="1">
        <v>37093</v>
      </c>
      <c r="C203" t="s">
        <v>18</v>
      </c>
    </row>
    <row r="204" spans="2:3">
      <c r="B204" s="1">
        <v>37094</v>
      </c>
      <c r="C204" t="s">
        <v>19</v>
      </c>
    </row>
    <row r="205" spans="2:3">
      <c r="B205" s="1">
        <v>37095</v>
      </c>
      <c r="C205" t="s">
        <v>13</v>
      </c>
    </row>
    <row r="206" spans="2:3">
      <c r="B206" s="1">
        <v>37096</v>
      </c>
      <c r="C206" t="s">
        <v>14</v>
      </c>
    </row>
    <row r="207" spans="2:3">
      <c r="B207" s="1">
        <v>37097</v>
      </c>
      <c r="C207" t="s">
        <v>15</v>
      </c>
    </row>
    <row r="208" spans="2:3">
      <c r="B208" s="1">
        <v>37098</v>
      </c>
      <c r="C208" t="s">
        <v>16</v>
      </c>
    </row>
    <row r="209" spans="2:3">
      <c r="B209" s="1">
        <v>37099</v>
      </c>
      <c r="C209" t="s">
        <v>17</v>
      </c>
    </row>
    <row r="210" spans="2:3">
      <c r="B210" s="1">
        <v>37100</v>
      </c>
      <c r="C210" t="s">
        <v>18</v>
      </c>
    </row>
    <row r="211" spans="2:3">
      <c r="B211" s="1">
        <v>37101</v>
      </c>
      <c r="C211" t="s">
        <v>19</v>
      </c>
    </row>
    <row r="212" spans="2:3">
      <c r="B212" s="1">
        <v>37102</v>
      </c>
      <c r="C212" t="s">
        <v>13</v>
      </c>
    </row>
    <row r="213" spans="2:3">
      <c r="B213" s="1">
        <v>37103</v>
      </c>
      <c r="C213" t="s">
        <v>14</v>
      </c>
    </row>
    <row r="214" spans="2:3">
      <c r="B214" s="1">
        <v>37104</v>
      </c>
      <c r="C214" t="s">
        <v>15</v>
      </c>
    </row>
    <row r="215" spans="2:3">
      <c r="B215" s="1">
        <v>37105</v>
      </c>
      <c r="C215" t="s">
        <v>16</v>
      </c>
    </row>
    <row r="216" spans="2:3">
      <c r="B216" s="1">
        <v>37106</v>
      </c>
      <c r="C216" t="s">
        <v>17</v>
      </c>
    </row>
    <row r="217" spans="2:3">
      <c r="B217" s="1">
        <v>37107</v>
      </c>
      <c r="C217" t="s">
        <v>18</v>
      </c>
    </row>
    <row r="218" spans="2:3">
      <c r="B218" s="1">
        <v>37108</v>
      </c>
      <c r="C218" t="s">
        <v>19</v>
      </c>
    </row>
    <row r="219" spans="2:3">
      <c r="B219" s="1">
        <v>37109</v>
      </c>
      <c r="C219" t="s">
        <v>13</v>
      </c>
    </row>
    <row r="220" spans="2:3">
      <c r="B220" s="1">
        <v>37110</v>
      </c>
      <c r="C220" t="s">
        <v>14</v>
      </c>
    </row>
    <row r="221" spans="2:3">
      <c r="B221" s="1">
        <v>37111</v>
      </c>
      <c r="C221" t="s">
        <v>15</v>
      </c>
    </row>
    <row r="222" spans="2:3">
      <c r="B222" s="1">
        <v>37112</v>
      </c>
      <c r="C222" t="s">
        <v>16</v>
      </c>
    </row>
    <row r="223" spans="2:3">
      <c r="B223" s="1">
        <v>37113</v>
      </c>
      <c r="C223" t="s">
        <v>17</v>
      </c>
    </row>
    <row r="224" spans="2:3">
      <c r="B224" s="1">
        <v>37114</v>
      </c>
      <c r="C224" t="s">
        <v>18</v>
      </c>
    </row>
    <row r="225" spans="2:3">
      <c r="B225" s="1">
        <v>37115</v>
      </c>
      <c r="C225" t="s">
        <v>19</v>
      </c>
    </row>
    <row r="226" spans="2:3">
      <c r="B226" s="1">
        <v>37116</v>
      </c>
      <c r="C226" t="s">
        <v>13</v>
      </c>
    </row>
    <row r="227" spans="2:3">
      <c r="B227" s="1">
        <v>37117</v>
      </c>
      <c r="C227" t="s">
        <v>14</v>
      </c>
    </row>
    <row r="228" spans="2:3">
      <c r="B228" s="1">
        <v>37118</v>
      </c>
      <c r="C228" t="s">
        <v>15</v>
      </c>
    </row>
    <row r="229" spans="2:3">
      <c r="B229" s="1">
        <v>37119</v>
      </c>
      <c r="C229" t="s">
        <v>16</v>
      </c>
    </row>
    <row r="230" spans="2:3">
      <c r="B230" s="1">
        <v>37120</v>
      </c>
      <c r="C230" t="s">
        <v>17</v>
      </c>
    </row>
    <row r="231" spans="2:3">
      <c r="B231" s="1">
        <v>37121</v>
      </c>
      <c r="C231" t="s">
        <v>18</v>
      </c>
    </row>
    <row r="232" spans="2:3">
      <c r="B232" s="1">
        <v>37122</v>
      </c>
      <c r="C232" t="s">
        <v>19</v>
      </c>
    </row>
    <row r="233" spans="2:3">
      <c r="B233" s="1">
        <v>37123</v>
      </c>
      <c r="C233" t="s">
        <v>13</v>
      </c>
    </row>
    <row r="234" spans="2:3">
      <c r="B234" s="1">
        <v>37124</v>
      </c>
      <c r="C234" t="s">
        <v>14</v>
      </c>
    </row>
    <row r="235" spans="2:3">
      <c r="B235" s="1">
        <v>37125</v>
      </c>
      <c r="C235" t="s">
        <v>15</v>
      </c>
    </row>
    <row r="236" spans="2:3">
      <c r="B236" s="1">
        <v>37126</v>
      </c>
      <c r="C236" t="s">
        <v>16</v>
      </c>
    </row>
    <row r="237" spans="2:3">
      <c r="B237" s="1">
        <v>37127</v>
      </c>
      <c r="C237" t="s">
        <v>17</v>
      </c>
    </row>
    <row r="238" spans="2:3">
      <c r="B238" s="1">
        <v>37128</v>
      </c>
      <c r="C238" t="s">
        <v>18</v>
      </c>
    </row>
    <row r="239" spans="2:3">
      <c r="B239" s="1">
        <v>37129</v>
      </c>
      <c r="C239" t="s">
        <v>19</v>
      </c>
    </row>
    <row r="240" spans="2:3">
      <c r="B240" s="1">
        <v>37130</v>
      </c>
      <c r="C240" t="s">
        <v>13</v>
      </c>
    </row>
    <row r="241" spans="2:3">
      <c r="B241" s="1">
        <v>37131</v>
      </c>
      <c r="C241" t="s">
        <v>14</v>
      </c>
    </row>
    <row r="242" spans="2:3">
      <c r="B242" s="1">
        <v>37132</v>
      </c>
      <c r="C242" t="s">
        <v>15</v>
      </c>
    </row>
    <row r="243" spans="2:3">
      <c r="B243" s="1">
        <v>37133</v>
      </c>
      <c r="C243" t="s">
        <v>16</v>
      </c>
    </row>
    <row r="244" spans="2:3">
      <c r="B244" s="1">
        <v>37134</v>
      </c>
      <c r="C244" t="s">
        <v>17</v>
      </c>
    </row>
    <row r="245" spans="2:3">
      <c r="B245" s="1">
        <v>37135</v>
      </c>
      <c r="C245" t="s">
        <v>18</v>
      </c>
    </row>
    <row r="246" spans="2:3">
      <c r="B246" s="1">
        <v>37136</v>
      </c>
      <c r="C246" t="s">
        <v>19</v>
      </c>
    </row>
    <row r="247" spans="2:3">
      <c r="B247" s="1">
        <v>37137</v>
      </c>
      <c r="C247" t="s">
        <v>13</v>
      </c>
    </row>
    <row r="248" spans="2:3">
      <c r="B248" s="1">
        <v>37138</v>
      </c>
      <c r="C248" t="s">
        <v>14</v>
      </c>
    </row>
    <row r="249" spans="2:3">
      <c r="B249" s="1">
        <v>37139</v>
      </c>
      <c r="C249" t="s">
        <v>15</v>
      </c>
    </row>
    <row r="250" spans="2:3">
      <c r="B250" s="1">
        <v>37140</v>
      </c>
      <c r="C250" t="s">
        <v>16</v>
      </c>
    </row>
    <row r="251" spans="2:3">
      <c r="B251" s="1">
        <v>37141</v>
      </c>
      <c r="C251" t="s">
        <v>17</v>
      </c>
    </row>
    <row r="252" spans="2:3">
      <c r="B252" s="1">
        <v>37142</v>
      </c>
      <c r="C252" t="s">
        <v>18</v>
      </c>
    </row>
    <row r="253" spans="2:3">
      <c r="B253" s="1">
        <v>37143</v>
      </c>
      <c r="C253" t="s">
        <v>19</v>
      </c>
    </row>
    <row r="254" spans="2:3">
      <c r="B254" s="1">
        <v>37144</v>
      </c>
      <c r="C254" t="s">
        <v>13</v>
      </c>
    </row>
    <row r="255" spans="2:3">
      <c r="B255" s="1">
        <v>37145</v>
      </c>
      <c r="C255" t="s">
        <v>14</v>
      </c>
    </row>
    <row r="256" spans="2:3">
      <c r="B256" s="1">
        <v>37146</v>
      </c>
      <c r="C256" t="s">
        <v>15</v>
      </c>
    </row>
    <row r="257" spans="2:3">
      <c r="B257" s="1">
        <v>37147</v>
      </c>
      <c r="C257" t="s">
        <v>16</v>
      </c>
    </row>
    <row r="258" spans="2:3">
      <c r="B258" s="1">
        <v>37148</v>
      </c>
      <c r="C258" t="s">
        <v>17</v>
      </c>
    </row>
    <row r="259" spans="2:3">
      <c r="B259" s="1">
        <v>37149</v>
      </c>
      <c r="C259" t="s">
        <v>18</v>
      </c>
    </row>
    <row r="260" spans="2:3">
      <c r="B260" s="1">
        <v>37150</v>
      </c>
      <c r="C260" t="s">
        <v>19</v>
      </c>
    </row>
    <row r="261" spans="2:3">
      <c r="B261" s="1">
        <v>37151</v>
      </c>
      <c r="C261" t="s">
        <v>13</v>
      </c>
    </row>
    <row r="262" spans="2:3">
      <c r="B262" s="1">
        <v>37152</v>
      </c>
      <c r="C262" t="s">
        <v>14</v>
      </c>
    </row>
    <row r="263" spans="2:3">
      <c r="B263" s="1">
        <v>37153</v>
      </c>
      <c r="C263" t="s">
        <v>15</v>
      </c>
    </row>
    <row r="264" spans="2:3">
      <c r="B264" s="1">
        <v>37154</v>
      </c>
      <c r="C264" t="s">
        <v>16</v>
      </c>
    </row>
    <row r="265" spans="2:3">
      <c r="B265" s="1">
        <v>37155</v>
      </c>
      <c r="C265" t="s">
        <v>17</v>
      </c>
    </row>
    <row r="266" spans="2:3">
      <c r="B266" s="1">
        <v>37156</v>
      </c>
      <c r="C266" t="s">
        <v>18</v>
      </c>
    </row>
    <row r="267" spans="2:3">
      <c r="B267" s="1">
        <v>37157</v>
      </c>
      <c r="C267" t="s">
        <v>19</v>
      </c>
    </row>
    <row r="268" spans="2:3">
      <c r="B268" s="1">
        <v>37158</v>
      </c>
      <c r="C268" t="s">
        <v>13</v>
      </c>
    </row>
    <row r="269" spans="2:3">
      <c r="B269" s="1">
        <v>37159</v>
      </c>
      <c r="C269" t="s">
        <v>14</v>
      </c>
    </row>
    <row r="270" spans="2:3">
      <c r="B270" s="1">
        <v>37160</v>
      </c>
      <c r="C270" t="s">
        <v>15</v>
      </c>
    </row>
    <row r="271" spans="2:3">
      <c r="B271" s="1">
        <v>37161</v>
      </c>
      <c r="C271" t="s">
        <v>16</v>
      </c>
    </row>
    <row r="272" spans="2:3">
      <c r="B272" s="1">
        <v>37162</v>
      </c>
      <c r="C272" t="s">
        <v>17</v>
      </c>
    </row>
    <row r="273" spans="2:3">
      <c r="B273" s="1">
        <v>37163</v>
      </c>
      <c r="C273" t="s">
        <v>18</v>
      </c>
    </row>
    <row r="274" spans="2:3">
      <c r="B274" s="1">
        <v>37164</v>
      </c>
      <c r="C274" t="s">
        <v>19</v>
      </c>
    </row>
    <row r="275" spans="2:3">
      <c r="B275" s="1">
        <v>37165</v>
      </c>
      <c r="C275" t="s">
        <v>13</v>
      </c>
    </row>
    <row r="276" spans="2:3">
      <c r="B276" s="1">
        <v>37166</v>
      </c>
      <c r="C276" t="s">
        <v>14</v>
      </c>
    </row>
    <row r="277" spans="2:3">
      <c r="B277" s="1">
        <v>37167</v>
      </c>
      <c r="C277" t="s">
        <v>15</v>
      </c>
    </row>
    <row r="278" spans="2:3">
      <c r="B278" s="1">
        <v>37168</v>
      </c>
      <c r="C278" t="s">
        <v>16</v>
      </c>
    </row>
    <row r="279" spans="2:3">
      <c r="B279" s="1">
        <v>37169</v>
      </c>
      <c r="C279" t="s">
        <v>17</v>
      </c>
    </row>
    <row r="280" spans="2:3">
      <c r="B280" s="1">
        <v>37170</v>
      </c>
      <c r="C280" t="s">
        <v>18</v>
      </c>
    </row>
    <row r="281" spans="2:3">
      <c r="B281" s="1">
        <v>37171</v>
      </c>
      <c r="C281" t="s">
        <v>19</v>
      </c>
    </row>
    <row r="282" spans="2:3">
      <c r="B282" s="1">
        <v>37172</v>
      </c>
      <c r="C282" t="s">
        <v>13</v>
      </c>
    </row>
    <row r="283" spans="2:3">
      <c r="B283" s="1">
        <v>37173</v>
      </c>
      <c r="C283" t="s">
        <v>14</v>
      </c>
    </row>
    <row r="284" spans="2:3">
      <c r="B284" s="1">
        <v>37174</v>
      </c>
      <c r="C284" t="s">
        <v>15</v>
      </c>
    </row>
    <row r="285" spans="2:3">
      <c r="B285" s="1">
        <v>37175</v>
      </c>
      <c r="C285" t="s">
        <v>16</v>
      </c>
    </row>
    <row r="286" spans="2:3">
      <c r="B286" s="1">
        <v>37176</v>
      </c>
      <c r="C286" t="s">
        <v>17</v>
      </c>
    </row>
    <row r="287" spans="2:3">
      <c r="B287" s="1">
        <v>37177</v>
      </c>
      <c r="C287" t="s">
        <v>18</v>
      </c>
    </row>
    <row r="288" spans="2:3">
      <c r="B288" s="1">
        <v>37178</v>
      </c>
      <c r="C288" t="s">
        <v>19</v>
      </c>
    </row>
    <row r="289" spans="2:3">
      <c r="B289" s="1">
        <v>37179</v>
      </c>
      <c r="C289" t="s">
        <v>13</v>
      </c>
    </row>
    <row r="290" spans="2:3">
      <c r="B290" s="1">
        <v>37180</v>
      </c>
      <c r="C290" t="s">
        <v>14</v>
      </c>
    </row>
    <row r="291" spans="2:3">
      <c r="B291" s="1">
        <v>37181</v>
      </c>
      <c r="C291" t="s">
        <v>15</v>
      </c>
    </row>
    <row r="292" spans="2:3">
      <c r="B292" s="1">
        <v>37182</v>
      </c>
      <c r="C292" t="s">
        <v>16</v>
      </c>
    </row>
    <row r="293" spans="2:3">
      <c r="B293" s="1">
        <v>37183</v>
      </c>
      <c r="C293" t="s">
        <v>17</v>
      </c>
    </row>
    <row r="294" spans="2:3">
      <c r="B294" s="1">
        <v>37184</v>
      </c>
      <c r="C294" t="s">
        <v>18</v>
      </c>
    </row>
    <row r="295" spans="2:3">
      <c r="B295" s="1">
        <v>37185</v>
      </c>
      <c r="C295" t="s">
        <v>19</v>
      </c>
    </row>
    <row r="296" spans="2:3">
      <c r="B296" s="1">
        <v>37186</v>
      </c>
      <c r="C296" t="s">
        <v>13</v>
      </c>
    </row>
    <row r="297" spans="2:3">
      <c r="B297" s="1">
        <v>37187</v>
      </c>
      <c r="C297" t="s">
        <v>14</v>
      </c>
    </row>
    <row r="298" spans="2:3">
      <c r="B298" s="1">
        <v>37188</v>
      </c>
      <c r="C298" t="s">
        <v>15</v>
      </c>
    </row>
    <row r="299" spans="2:3">
      <c r="B299" s="1">
        <v>37189</v>
      </c>
      <c r="C299" t="s">
        <v>16</v>
      </c>
    </row>
    <row r="300" spans="2:3">
      <c r="B300" s="1">
        <v>37190</v>
      </c>
      <c r="C300" t="s">
        <v>17</v>
      </c>
    </row>
    <row r="301" spans="2:3">
      <c r="B301" s="1">
        <v>37191</v>
      </c>
      <c r="C301" t="s">
        <v>18</v>
      </c>
    </row>
    <row r="302" spans="2:3">
      <c r="B302" s="1">
        <v>37192</v>
      </c>
      <c r="C302" t="s">
        <v>19</v>
      </c>
    </row>
    <row r="303" spans="2:3">
      <c r="B303" s="1">
        <v>37193</v>
      </c>
      <c r="C303" t="s">
        <v>13</v>
      </c>
    </row>
    <row r="304" spans="2:3">
      <c r="B304" s="1">
        <v>37194</v>
      </c>
      <c r="C304" t="s">
        <v>14</v>
      </c>
    </row>
    <row r="305" spans="2:3">
      <c r="B305" s="1">
        <v>37195</v>
      </c>
      <c r="C305" t="s">
        <v>15</v>
      </c>
    </row>
    <row r="306" spans="2:3">
      <c r="B306" s="1">
        <v>37196</v>
      </c>
      <c r="C306" t="s">
        <v>16</v>
      </c>
    </row>
    <row r="307" spans="2:3">
      <c r="B307" s="1">
        <v>37197</v>
      </c>
      <c r="C307" t="s">
        <v>17</v>
      </c>
    </row>
    <row r="308" spans="2:3">
      <c r="B308" s="1">
        <v>37198</v>
      </c>
      <c r="C308" t="s">
        <v>18</v>
      </c>
    </row>
    <row r="309" spans="2:3">
      <c r="B309" s="1">
        <v>37199</v>
      </c>
      <c r="C309" t="s">
        <v>19</v>
      </c>
    </row>
    <row r="310" spans="2:3">
      <c r="B310" s="1">
        <v>37200</v>
      </c>
      <c r="C310" t="s">
        <v>13</v>
      </c>
    </row>
    <row r="311" spans="2:3">
      <c r="B311" s="1">
        <v>37201</v>
      </c>
      <c r="C311" t="s">
        <v>14</v>
      </c>
    </row>
    <row r="312" spans="2:3">
      <c r="B312" s="1">
        <v>37202</v>
      </c>
      <c r="C312" t="s">
        <v>15</v>
      </c>
    </row>
    <row r="313" spans="2:3">
      <c r="B313" s="1">
        <v>37203</v>
      </c>
      <c r="C313" t="s">
        <v>16</v>
      </c>
    </row>
    <row r="314" spans="2:3">
      <c r="B314" s="1">
        <v>37204</v>
      </c>
      <c r="C314" t="s">
        <v>17</v>
      </c>
    </row>
    <row r="315" spans="2:3">
      <c r="B315" s="1">
        <v>37205</v>
      </c>
      <c r="C315" t="s">
        <v>18</v>
      </c>
    </row>
    <row r="316" spans="2:3">
      <c r="B316" s="1">
        <v>37206</v>
      </c>
      <c r="C316" t="s">
        <v>19</v>
      </c>
    </row>
    <row r="317" spans="2:3">
      <c r="B317" s="1">
        <v>37207</v>
      </c>
      <c r="C317" t="s">
        <v>13</v>
      </c>
    </row>
    <row r="318" spans="2:3">
      <c r="B318" s="1">
        <v>37208</v>
      </c>
      <c r="C318" t="s">
        <v>14</v>
      </c>
    </row>
    <row r="319" spans="2:3">
      <c r="B319" s="1">
        <v>37209</v>
      </c>
      <c r="C319" t="s">
        <v>15</v>
      </c>
    </row>
    <row r="320" spans="2:3">
      <c r="B320" s="1">
        <v>37210</v>
      </c>
      <c r="C320" t="s">
        <v>16</v>
      </c>
    </row>
    <row r="321" spans="2:3">
      <c r="B321" s="1">
        <v>37211</v>
      </c>
      <c r="C321" t="s">
        <v>17</v>
      </c>
    </row>
    <row r="322" spans="2:3">
      <c r="B322" s="1">
        <v>37212</v>
      </c>
      <c r="C322" t="s">
        <v>18</v>
      </c>
    </row>
    <row r="323" spans="2:3">
      <c r="B323" s="1">
        <v>37213</v>
      </c>
      <c r="C323" t="s">
        <v>19</v>
      </c>
    </row>
    <row r="324" spans="2:3">
      <c r="B324" s="1">
        <v>37214</v>
      </c>
      <c r="C324" t="s">
        <v>13</v>
      </c>
    </row>
    <row r="325" spans="2:3">
      <c r="B325" s="1">
        <v>37215</v>
      </c>
      <c r="C325" t="s">
        <v>14</v>
      </c>
    </row>
    <row r="326" spans="2:3">
      <c r="B326" s="1">
        <v>37216</v>
      </c>
      <c r="C326" t="s">
        <v>15</v>
      </c>
    </row>
    <row r="327" spans="2:3">
      <c r="B327" s="1">
        <v>37217</v>
      </c>
      <c r="C327" t="s">
        <v>16</v>
      </c>
    </row>
    <row r="328" spans="2:3">
      <c r="B328" s="1">
        <v>37218</v>
      </c>
      <c r="C328" t="s">
        <v>17</v>
      </c>
    </row>
    <row r="329" spans="2:3">
      <c r="B329" s="1">
        <v>37219</v>
      </c>
      <c r="C329" t="s">
        <v>18</v>
      </c>
    </row>
    <row r="330" spans="2:3">
      <c r="B330" s="1">
        <v>37220</v>
      </c>
      <c r="C330" t="s">
        <v>19</v>
      </c>
    </row>
    <row r="331" spans="2:3">
      <c r="B331" s="1">
        <v>37221</v>
      </c>
      <c r="C331" t="s">
        <v>13</v>
      </c>
    </row>
    <row r="332" spans="2:3">
      <c r="B332" s="1">
        <v>37222</v>
      </c>
      <c r="C332" t="s">
        <v>14</v>
      </c>
    </row>
    <row r="333" spans="2:3">
      <c r="B333" s="1">
        <v>37223</v>
      </c>
      <c r="C333" t="s">
        <v>15</v>
      </c>
    </row>
    <row r="334" spans="2:3">
      <c r="B334" s="1">
        <v>37224</v>
      </c>
      <c r="C334" t="s">
        <v>16</v>
      </c>
    </row>
    <row r="335" spans="2:3">
      <c r="B335" s="1">
        <v>37225</v>
      </c>
      <c r="C335" t="s">
        <v>17</v>
      </c>
    </row>
    <row r="336" spans="2:3">
      <c r="B336" s="1">
        <v>37226</v>
      </c>
      <c r="C336" t="s">
        <v>18</v>
      </c>
    </row>
    <row r="337" spans="2:3">
      <c r="B337" s="1">
        <v>37227</v>
      </c>
      <c r="C337" t="s">
        <v>19</v>
      </c>
    </row>
    <row r="338" spans="2:3">
      <c r="B338" s="1">
        <v>37228</v>
      </c>
      <c r="C338" t="s">
        <v>13</v>
      </c>
    </row>
    <row r="339" spans="2:3">
      <c r="B339" s="1">
        <v>37229</v>
      </c>
      <c r="C339" t="s">
        <v>14</v>
      </c>
    </row>
    <row r="340" spans="2:3">
      <c r="B340" s="1">
        <v>37230</v>
      </c>
      <c r="C340" t="s">
        <v>15</v>
      </c>
    </row>
    <row r="341" spans="2:3">
      <c r="B341" s="1">
        <v>37231</v>
      </c>
      <c r="C341" t="s">
        <v>16</v>
      </c>
    </row>
    <row r="342" spans="2:3">
      <c r="B342" s="1">
        <v>37232</v>
      </c>
      <c r="C342" t="s">
        <v>17</v>
      </c>
    </row>
    <row r="343" spans="2:3">
      <c r="B343" s="1">
        <v>37233</v>
      </c>
      <c r="C343" t="s">
        <v>18</v>
      </c>
    </row>
    <row r="344" spans="2:3">
      <c r="B344" s="1">
        <v>37234</v>
      </c>
      <c r="C344" t="s">
        <v>19</v>
      </c>
    </row>
    <row r="345" spans="2:3">
      <c r="B345" s="1">
        <v>37235</v>
      </c>
      <c r="C345" t="s">
        <v>13</v>
      </c>
    </row>
    <row r="346" spans="2:3">
      <c r="B346" s="1">
        <v>37236</v>
      </c>
      <c r="C346" t="s">
        <v>14</v>
      </c>
    </row>
    <row r="347" spans="2:3">
      <c r="B347" s="1">
        <v>37237</v>
      </c>
      <c r="C347" t="s">
        <v>15</v>
      </c>
    </row>
    <row r="348" spans="2:3">
      <c r="B348" s="1">
        <v>37238</v>
      </c>
      <c r="C348" t="s">
        <v>16</v>
      </c>
    </row>
    <row r="349" spans="2:3">
      <c r="B349" s="1">
        <v>37239</v>
      </c>
      <c r="C349" t="s">
        <v>17</v>
      </c>
    </row>
    <row r="350" spans="2:3">
      <c r="B350" s="1">
        <v>37240</v>
      </c>
      <c r="C350" t="s">
        <v>18</v>
      </c>
    </row>
    <row r="351" spans="2:3">
      <c r="B351" s="1">
        <v>37241</v>
      </c>
      <c r="C351" t="s">
        <v>19</v>
      </c>
    </row>
    <row r="352" spans="2:3">
      <c r="B352" s="1">
        <v>37242</v>
      </c>
      <c r="C352" t="s">
        <v>13</v>
      </c>
    </row>
    <row r="353" spans="2:3">
      <c r="B353" s="1">
        <v>37243</v>
      </c>
      <c r="C353" t="s">
        <v>14</v>
      </c>
    </row>
    <row r="354" spans="2:3">
      <c r="B354" s="1">
        <v>37244</v>
      </c>
      <c r="C354" t="s">
        <v>15</v>
      </c>
    </row>
    <row r="355" spans="2:3">
      <c r="B355" s="1">
        <v>37245</v>
      </c>
      <c r="C355" t="s">
        <v>16</v>
      </c>
    </row>
    <row r="356" spans="2:3">
      <c r="B356" s="1">
        <v>37246</v>
      </c>
      <c r="C356" t="s">
        <v>17</v>
      </c>
    </row>
    <row r="357" spans="2:3">
      <c r="B357" s="1">
        <v>37247</v>
      </c>
      <c r="C357" t="s">
        <v>18</v>
      </c>
    </row>
    <row r="358" spans="2:3">
      <c r="B358" s="1">
        <v>37248</v>
      </c>
      <c r="C358" t="s">
        <v>19</v>
      </c>
    </row>
    <row r="359" spans="2:3">
      <c r="B359" s="1">
        <v>37249</v>
      </c>
      <c r="C359" t="s">
        <v>13</v>
      </c>
    </row>
    <row r="360" spans="2:3">
      <c r="B360" s="1">
        <v>37250</v>
      </c>
      <c r="C360" t="s">
        <v>14</v>
      </c>
    </row>
    <row r="361" spans="2:3">
      <c r="B361" s="1">
        <v>37251</v>
      </c>
      <c r="C361" t="s">
        <v>15</v>
      </c>
    </row>
    <row r="362" spans="2:3">
      <c r="B362" s="1">
        <v>37252</v>
      </c>
      <c r="C362" t="s">
        <v>16</v>
      </c>
    </row>
    <row r="363" spans="2:3">
      <c r="B363" s="1">
        <v>37253</v>
      </c>
      <c r="C363" t="s">
        <v>17</v>
      </c>
    </row>
    <row r="364" spans="2:3">
      <c r="B364" s="1">
        <v>37254</v>
      </c>
      <c r="C364" t="s">
        <v>18</v>
      </c>
    </row>
    <row r="365" spans="2:3">
      <c r="B365" s="1">
        <v>37255</v>
      </c>
      <c r="C365" t="s">
        <v>19</v>
      </c>
    </row>
    <row r="366" spans="2:3">
      <c r="B366" s="1">
        <v>37256</v>
      </c>
      <c r="C366" t="s">
        <v>13</v>
      </c>
    </row>
    <row r="367" spans="2:3">
      <c r="B367" s="1">
        <v>37257</v>
      </c>
      <c r="C367" t="s">
        <v>14</v>
      </c>
    </row>
    <row r="368" spans="2:3">
      <c r="B368" s="1">
        <v>37258</v>
      </c>
      <c r="C368" t="s">
        <v>15</v>
      </c>
    </row>
    <row r="369" spans="2:3">
      <c r="B369" s="1">
        <v>37259</v>
      </c>
      <c r="C369" t="s">
        <v>16</v>
      </c>
    </row>
    <row r="370" spans="2:3">
      <c r="B370" s="1">
        <v>37260</v>
      </c>
      <c r="C370" t="s">
        <v>17</v>
      </c>
    </row>
    <row r="371" spans="2:3">
      <c r="B371" s="1">
        <v>37261</v>
      </c>
      <c r="C371" t="s">
        <v>18</v>
      </c>
    </row>
    <row r="372" spans="2:3">
      <c r="B372" s="1">
        <v>37262</v>
      </c>
      <c r="C372" t="s">
        <v>19</v>
      </c>
    </row>
    <row r="373" spans="2:3">
      <c r="B373" s="1">
        <v>37263</v>
      </c>
      <c r="C373" t="s">
        <v>13</v>
      </c>
    </row>
    <row r="374" spans="2:3">
      <c r="B374" s="1">
        <v>37264</v>
      </c>
      <c r="C374" t="s">
        <v>14</v>
      </c>
    </row>
    <row r="375" spans="2:3">
      <c r="B375" s="1">
        <v>37265</v>
      </c>
      <c r="C375" t="s">
        <v>15</v>
      </c>
    </row>
    <row r="376" spans="2:3">
      <c r="B376" s="1">
        <v>37266</v>
      </c>
      <c r="C376" t="s">
        <v>16</v>
      </c>
    </row>
    <row r="377" spans="2:3">
      <c r="B377" s="1">
        <v>37267</v>
      </c>
      <c r="C377" t="s">
        <v>17</v>
      </c>
    </row>
    <row r="378" spans="2:3">
      <c r="B378" s="1">
        <v>37268</v>
      </c>
      <c r="C378" t="s">
        <v>18</v>
      </c>
    </row>
    <row r="379" spans="2:3">
      <c r="B379" s="1">
        <v>37269</v>
      </c>
      <c r="C379" t="s">
        <v>19</v>
      </c>
    </row>
    <row r="380" spans="2:3">
      <c r="B380" s="1">
        <v>37270</v>
      </c>
      <c r="C380" t="s">
        <v>13</v>
      </c>
    </row>
    <row r="381" spans="2:3">
      <c r="B381" s="1">
        <v>37271</v>
      </c>
      <c r="C381" t="s">
        <v>14</v>
      </c>
    </row>
    <row r="382" spans="2:3">
      <c r="B382" s="1">
        <v>37272</v>
      </c>
      <c r="C382" t="s">
        <v>15</v>
      </c>
    </row>
    <row r="383" spans="2:3">
      <c r="B383" s="1">
        <v>37273</v>
      </c>
      <c r="C383" t="s">
        <v>16</v>
      </c>
    </row>
    <row r="384" spans="2:3">
      <c r="B384" s="1">
        <v>37274</v>
      </c>
      <c r="C384" t="s">
        <v>17</v>
      </c>
    </row>
    <row r="385" spans="2:3">
      <c r="B385" s="1">
        <v>37275</v>
      </c>
      <c r="C385" t="s">
        <v>18</v>
      </c>
    </row>
    <row r="386" spans="2:3">
      <c r="B386" s="1">
        <v>37276</v>
      </c>
      <c r="C386" t="s">
        <v>19</v>
      </c>
    </row>
    <row r="387" spans="2:3">
      <c r="B387" s="1">
        <v>37277</v>
      </c>
      <c r="C387" t="s">
        <v>13</v>
      </c>
    </row>
    <row r="388" spans="2:3">
      <c r="B388" s="1">
        <v>37278</v>
      </c>
      <c r="C388" t="s">
        <v>14</v>
      </c>
    </row>
    <row r="389" spans="2:3">
      <c r="B389" s="1">
        <v>37279</v>
      </c>
      <c r="C389" t="s">
        <v>15</v>
      </c>
    </row>
    <row r="390" spans="2:3">
      <c r="B390" s="1">
        <v>37280</v>
      </c>
      <c r="C390" t="s">
        <v>16</v>
      </c>
    </row>
    <row r="391" spans="2:3">
      <c r="B391" s="1">
        <v>37281</v>
      </c>
      <c r="C391" t="s">
        <v>17</v>
      </c>
    </row>
    <row r="392" spans="2:3">
      <c r="B392" s="1">
        <v>37282</v>
      </c>
      <c r="C392" t="s">
        <v>18</v>
      </c>
    </row>
    <row r="393" spans="2:3">
      <c r="B393" s="1">
        <v>37283</v>
      </c>
      <c r="C393" t="s">
        <v>19</v>
      </c>
    </row>
    <row r="394" spans="2:3">
      <c r="B394" s="1">
        <v>37284</v>
      </c>
      <c r="C394" t="s">
        <v>13</v>
      </c>
    </row>
    <row r="395" spans="2:3">
      <c r="B395" s="1">
        <v>37285</v>
      </c>
      <c r="C395" t="s">
        <v>14</v>
      </c>
    </row>
    <row r="396" spans="2:3">
      <c r="B396" s="1">
        <v>37286</v>
      </c>
      <c r="C396" t="s">
        <v>15</v>
      </c>
    </row>
    <row r="397" spans="2:3">
      <c r="B397" s="1">
        <v>37287</v>
      </c>
      <c r="C397" t="s">
        <v>16</v>
      </c>
    </row>
    <row r="398" spans="2:3">
      <c r="B398" s="1">
        <v>37288</v>
      </c>
      <c r="C398" t="s">
        <v>17</v>
      </c>
    </row>
    <row r="399" spans="2:3">
      <c r="B399" s="1">
        <v>37289</v>
      </c>
      <c r="C399" t="s">
        <v>18</v>
      </c>
    </row>
    <row r="400" spans="2:3">
      <c r="B400" s="1">
        <v>37290</v>
      </c>
      <c r="C400" t="s">
        <v>19</v>
      </c>
    </row>
    <row r="401" spans="2:3">
      <c r="B401" s="1">
        <v>37291</v>
      </c>
      <c r="C401" t="s">
        <v>13</v>
      </c>
    </row>
    <row r="402" spans="2:3">
      <c r="B402" s="1">
        <v>37292</v>
      </c>
      <c r="C402" t="s">
        <v>14</v>
      </c>
    </row>
    <row r="403" spans="2:3">
      <c r="B403" s="1">
        <v>37293</v>
      </c>
      <c r="C403" t="s">
        <v>15</v>
      </c>
    </row>
    <row r="404" spans="2:3">
      <c r="B404" s="1">
        <v>37294</v>
      </c>
      <c r="C404" t="s">
        <v>16</v>
      </c>
    </row>
    <row r="405" spans="2:3">
      <c r="B405" s="1">
        <v>37295</v>
      </c>
      <c r="C405" t="s">
        <v>17</v>
      </c>
    </row>
    <row r="406" spans="2:3">
      <c r="B406" s="1">
        <v>37296</v>
      </c>
      <c r="C406" t="s">
        <v>18</v>
      </c>
    </row>
    <row r="407" spans="2:3">
      <c r="B407" s="1">
        <v>37297</v>
      </c>
      <c r="C407" t="s">
        <v>19</v>
      </c>
    </row>
    <row r="408" spans="2:3">
      <c r="B408" s="1">
        <v>37298</v>
      </c>
      <c r="C408" t="s">
        <v>13</v>
      </c>
    </row>
    <row r="409" spans="2:3">
      <c r="B409" s="1">
        <v>37299</v>
      </c>
      <c r="C409" t="s">
        <v>14</v>
      </c>
    </row>
    <row r="410" spans="2:3">
      <c r="B410" s="1">
        <v>37300</v>
      </c>
      <c r="C410" t="s">
        <v>15</v>
      </c>
    </row>
    <row r="411" spans="2:3">
      <c r="B411" s="1">
        <v>37301</v>
      </c>
      <c r="C411" t="s">
        <v>16</v>
      </c>
    </row>
    <row r="412" spans="2:3">
      <c r="B412" s="1">
        <v>37302</v>
      </c>
      <c r="C412" t="s">
        <v>17</v>
      </c>
    </row>
    <row r="413" spans="2:3">
      <c r="B413" s="1">
        <v>37303</v>
      </c>
      <c r="C413" t="s">
        <v>18</v>
      </c>
    </row>
    <row r="414" spans="2:3">
      <c r="B414" s="1">
        <v>37304</v>
      </c>
      <c r="C414" t="s">
        <v>19</v>
      </c>
    </row>
    <row r="415" spans="2:3">
      <c r="B415" s="1">
        <v>37305</v>
      </c>
      <c r="C415" t="s">
        <v>13</v>
      </c>
    </row>
    <row r="416" spans="2:3">
      <c r="B416" s="1">
        <v>37306</v>
      </c>
      <c r="C416" t="s">
        <v>14</v>
      </c>
    </row>
    <row r="417" spans="2:3">
      <c r="B417" s="1">
        <v>37307</v>
      </c>
      <c r="C417" t="s">
        <v>15</v>
      </c>
    </row>
    <row r="418" spans="2:3">
      <c r="B418" s="1">
        <v>37308</v>
      </c>
      <c r="C418" t="s">
        <v>16</v>
      </c>
    </row>
    <row r="419" spans="2:3">
      <c r="B419" s="1">
        <v>37309</v>
      </c>
      <c r="C419" t="s">
        <v>17</v>
      </c>
    </row>
    <row r="420" spans="2:3">
      <c r="B420" s="1">
        <v>37310</v>
      </c>
      <c r="C420" t="s">
        <v>18</v>
      </c>
    </row>
    <row r="421" spans="2:3">
      <c r="B421" s="1">
        <v>37311</v>
      </c>
      <c r="C421" t="s">
        <v>19</v>
      </c>
    </row>
    <row r="422" spans="2:3">
      <c r="B422" s="1">
        <v>37312</v>
      </c>
      <c r="C422" t="s">
        <v>13</v>
      </c>
    </row>
    <row r="423" spans="2:3">
      <c r="B423" s="1">
        <v>37313</v>
      </c>
      <c r="C423" t="s">
        <v>14</v>
      </c>
    </row>
    <row r="424" spans="2:3">
      <c r="B424" s="1">
        <v>37314</v>
      </c>
      <c r="C424" t="s">
        <v>15</v>
      </c>
    </row>
    <row r="425" spans="2:3">
      <c r="B425" s="1">
        <v>37315</v>
      </c>
      <c r="C425" t="s">
        <v>16</v>
      </c>
    </row>
    <row r="426" spans="2:3">
      <c r="B426" s="1">
        <v>37316</v>
      </c>
      <c r="C426" t="s">
        <v>17</v>
      </c>
    </row>
    <row r="427" spans="2:3">
      <c r="B427" s="1">
        <v>37317</v>
      </c>
      <c r="C427" t="s">
        <v>18</v>
      </c>
    </row>
    <row r="428" spans="2:3">
      <c r="B428" s="1">
        <v>37318</v>
      </c>
      <c r="C428" t="s">
        <v>19</v>
      </c>
    </row>
    <row r="429" spans="2:3">
      <c r="B429" s="1">
        <v>37319</v>
      </c>
      <c r="C429" t="s">
        <v>13</v>
      </c>
    </row>
    <row r="430" spans="2:3">
      <c r="B430" s="1">
        <v>37320</v>
      </c>
      <c r="C430" t="s">
        <v>14</v>
      </c>
    </row>
    <row r="431" spans="2:3">
      <c r="B431" s="1">
        <v>37321</v>
      </c>
      <c r="C431" t="s">
        <v>15</v>
      </c>
    </row>
    <row r="432" spans="2:3">
      <c r="B432" s="1">
        <v>37322</v>
      </c>
      <c r="C432" t="s">
        <v>16</v>
      </c>
    </row>
    <row r="433" spans="2:3">
      <c r="B433" s="1">
        <v>37323</v>
      </c>
      <c r="C433" t="s">
        <v>17</v>
      </c>
    </row>
    <row r="434" spans="2:3">
      <c r="B434" s="1">
        <v>37324</v>
      </c>
      <c r="C434" t="s">
        <v>18</v>
      </c>
    </row>
    <row r="435" spans="2:3">
      <c r="B435" s="1">
        <v>37325</v>
      </c>
      <c r="C435" t="s">
        <v>19</v>
      </c>
    </row>
    <row r="436" spans="2:3">
      <c r="B436" s="1">
        <v>37326</v>
      </c>
      <c r="C436" t="s">
        <v>13</v>
      </c>
    </row>
    <row r="437" spans="2:3">
      <c r="B437" s="1">
        <v>37327</v>
      </c>
      <c r="C437" t="s">
        <v>14</v>
      </c>
    </row>
    <row r="438" spans="2:3">
      <c r="B438" s="1">
        <v>37328</v>
      </c>
      <c r="C438" t="s">
        <v>15</v>
      </c>
    </row>
    <row r="439" spans="2:3">
      <c r="B439" s="1">
        <v>37329</v>
      </c>
      <c r="C439" t="s">
        <v>16</v>
      </c>
    </row>
    <row r="440" spans="2:3">
      <c r="B440" s="1">
        <v>37330</v>
      </c>
      <c r="C440" t="s">
        <v>17</v>
      </c>
    </row>
    <row r="441" spans="2:3">
      <c r="B441" s="1">
        <v>37331</v>
      </c>
      <c r="C441" t="s">
        <v>18</v>
      </c>
    </row>
    <row r="442" spans="2:3">
      <c r="B442" s="1">
        <v>37332</v>
      </c>
      <c r="C442" t="s">
        <v>19</v>
      </c>
    </row>
    <row r="443" spans="2:3">
      <c r="B443" s="1">
        <v>37333</v>
      </c>
      <c r="C443" t="s">
        <v>13</v>
      </c>
    </row>
    <row r="444" spans="2:3">
      <c r="B444" s="1">
        <v>37334</v>
      </c>
      <c r="C444" t="s">
        <v>14</v>
      </c>
    </row>
    <row r="445" spans="2:3">
      <c r="B445" s="1">
        <v>37335</v>
      </c>
      <c r="C445" t="s">
        <v>15</v>
      </c>
    </row>
    <row r="446" spans="2:3">
      <c r="B446" s="1">
        <v>37336</v>
      </c>
      <c r="C446" t="s">
        <v>16</v>
      </c>
    </row>
    <row r="447" spans="2:3">
      <c r="B447" s="1">
        <v>37337</v>
      </c>
      <c r="C447" t="s">
        <v>17</v>
      </c>
    </row>
    <row r="448" spans="2:3">
      <c r="B448" s="1">
        <v>37338</v>
      </c>
      <c r="C448" t="s">
        <v>18</v>
      </c>
    </row>
    <row r="449" spans="2:3">
      <c r="B449" s="1">
        <v>37339</v>
      </c>
      <c r="C449" t="s">
        <v>19</v>
      </c>
    </row>
    <row r="450" spans="2:3">
      <c r="B450" s="1">
        <v>37340</v>
      </c>
      <c r="C450" t="s">
        <v>13</v>
      </c>
    </row>
    <row r="451" spans="2:3">
      <c r="B451" s="1">
        <v>37341</v>
      </c>
      <c r="C451" t="s">
        <v>14</v>
      </c>
    </row>
    <row r="452" spans="2:3">
      <c r="B452" s="1">
        <v>37342</v>
      </c>
      <c r="C452" t="s">
        <v>15</v>
      </c>
    </row>
    <row r="453" spans="2:3">
      <c r="B453" s="1">
        <v>37343</v>
      </c>
      <c r="C453" t="s">
        <v>16</v>
      </c>
    </row>
    <row r="454" spans="2:3">
      <c r="B454" s="1">
        <v>37344</v>
      </c>
      <c r="C454" t="s">
        <v>17</v>
      </c>
    </row>
    <row r="455" spans="2:3">
      <c r="B455" s="1">
        <v>37345</v>
      </c>
      <c r="C455" t="s">
        <v>18</v>
      </c>
    </row>
    <row r="456" spans="2:3">
      <c r="B456" s="1">
        <v>37346</v>
      </c>
      <c r="C456" t="s">
        <v>19</v>
      </c>
    </row>
    <row r="457" spans="2:3">
      <c r="B457" s="1">
        <v>37347</v>
      </c>
      <c r="C457" t="s">
        <v>13</v>
      </c>
    </row>
    <row r="458" spans="2:3">
      <c r="B458" s="1">
        <v>37348</v>
      </c>
      <c r="C458" t="s">
        <v>14</v>
      </c>
    </row>
    <row r="459" spans="2:3">
      <c r="B459" s="1">
        <v>37349</v>
      </c>
      <c r="C459" t="s">
        <v>15</v>
      </c>
    </row>
    <row r="460" spans="2:3">
      <c r="B460" s="1">
        <v>37350</v>
      </c>
      <c r="C460" t="s">
        <v>16</v>
      </c>
    </row>
    <row r="461" spans="2:3">
      <c r="B461" s="1">
        <v>37351</v>
      </c>
      <c r="C461" t="s">
        <v>17</v>
      </c>
    </row>
    <row r="462" spans="2:3">
      <c r="B462" s="1">
        <v>37352</v>
      </c>
      <c r="C462" t="s">
        <v>18</v>
      </c>
    </row>
    <row r="463" spans="2:3">
      <c r="B463" s="1">
        <v>37353</v>
      </c>
      <c r="C463" t="s">
        <v>19</v>
      </c>
    </row>
    <row r="464" spans="2:3">
      <c r="B464" s="1">
        <v>37354</v>
      </c>
      <c r="C464" t="s">
        <v>13</v>
      </c>
    </row>
    <row r="465" spans="2:3">
      <c r="B465" s="1">
        <v>37355</v>
      </c>
      <c r="C465" t="s">
        <v>14</v>
      </c>
    </row>
    <row r="466" spans="2:3">
      <c r="B466" s="1">
        <v>37356</v>
      </c>
      <c r="C466" t="s">
        <v>15</v>
      </c>
    </row>
    <row r="467" spans="2:3">
      <c r="B467" s="1">
        <v>37357</v>
      </c>
      <c r="C467" t="s">
        <v>16</v>
      </c>
    </row>
    <row r="468" spans="2:3">
      <c r="B468" s="1">
        <v>37358</v>
      </c>
      <c r="C468" t="s">
        <v>17</v>
      </c>
    </row>
    <row r="469" spans="2:3">
      <c r="B469" s="1">
        <v>37359</v>
      </c>
      <c r="C469" t="s">
        <v>18</v>
      </c>
    </row>
    <row r="470" spans="2:3">
      <c r="B470" s="1">
        <v>37360</v>
      </c>
      <c r="C470" t="s">
        <v>19</v>
      </c>
    </row>
    <row r="471" spans="2:3">
      <c r="B471" s="1">
        <v>37361</v>
      </c>
      <c r="C471" t="s">
        <v>13</v>
      </c>
    </row>
    <row r="472" spans="2:3">
      <c r="B472" s="1">
        <v>37362</v>
      </c>
      <c r="C472" t="s">
        <v>14</v>
      </c>
    </row>
    <row r="473" spans="2:3">
      <c r="B473" s="1">
        <v>37363</v>
      </c>
      <c r="C473" t="s">
        <v>15</v>
      </c>
    </row>
    <row r="474" spans="2:3">
      <c r="B474" s="1">
        <v>37364</v>
      </c>
      <c r="C474" t="s">
        <v>16</v>
      </c>
    </row>
    <row r="475" spans="2:3">
      <c r="B475" s="1">
        <v>37365</v>
      </c>
      <c r="C475" t="s">
        <v>17</v>
      </c>
    </row>
    <row r="476" spans="2:3">
      <c r="B476" s="1">
        <v>37366</v>
      </c>
      <c r="C476" t="s">
        <v>18</v>
      </c>
    </row>
    <row r="477" spans="2:3">
      <c r="B477" s="1">
        <v>37367</v>
      </c>
      <c r="C477" t="s">
        <v>19</v>
      </c>
    </row>
    <row r="478" spans="2:3">
      <c r="B478" s="1">
        <v>37368</v>
      </c>
      <c r="C478" t="s">
        <v>13</v>
      </c>
    </row>
    <row r="479" spans="2:3">
      <c r="B479" s="1">
        <v>37369</v>
      </c>
      <c r="C479" t="s">
        <v>14</v>
      </c>
    </row>
    <row r="480" spans="2:3">
      <c r="B480" s="1">
        <v>37370</v>
      </c>
      <c r="C480" t="s">
        <v>15</v>
      </c>
    </row>
    <row r="481" spans="2:3">
      <c r="B481" s="1">
        <v>37371</v>
      </c>
      <c r="C481" t="s">
        <v>16</v>
      </c>
    </row>
    <row r="482" spans="2:3">
      <c r="B482" s="1">
        <v>37372</v>
      </c>
      <c r="C482" t="s">
        <v>17</v>
      </c>
    </row>
    <row r="483" spans="2:3">
      <c r="B483" s="1">
        <v>37373</v>
      </c>
      <c r="C483" t="s">
        <v>18</v>
      </c>
    </row>
    <row r="484" spans="2:3">
      <c r="B484" s="1">
        <v>37374</v>
      </c>
      <c r="C484" t="s">
        <v>19</v>
      </c>
    </row>
    <row r="485" spans="2:3">
      <c r="B485" s="1">
        <v>37375</v>
      </c>
      <c r="C485" t="s">
        <v>13</v>
      </c>
    </row>
    <row r="486" spans="2:3">
      <c r="B486" s="1">
        <v>37376</v>
      </c>
      <c r="C486" t="s">
        <v>14</v>
      </c>
    </row>
    <row r="487" spans="2:3">
      <c r="B487" s="1">
        <v>37377</v>
      </c>
      <c r="C487" t="s">
        <v>15</v>
      </c>
    </row>
    <row r="488" spans="2:3">
      <c r="B488" s="1">
        <v>37378</v>
      </c>
      <c r="C488" t="s">
        <v>16</v>
      </c>
    </row>
    <row r="489" spans="2:3">
      <c r="B489" s="1">
        <v>37379</v>
      </c>
      <c r="C489" t="s">
        <v>17</v>
      </c>
    </row>
    <row r="490" spans="2:3">
      <c r="B490" s="1">
        <v>37380</v>
      </c>
      <c r="C490" t="s">
        <v>18</v>
      </c>
    </row>
    <row r="491" spans="2:3">
      <c r="B491" s="1">
        <v>37381</v>
      </c>
      <c r="C491" t="s">
        <v>19</v>
      </c>
    </row>
    <row r="492" spans="2:3">
      <c r="B492" s="1">
        <v>37382</v>
      </c>
      <c r="C492" t="s">
        <v>13</v>
      </c>
    </row>
    <row r="493" spans="2:3">
      <c r="B493" s="1">
        <v>37383</v>
      </c>
      <c r="C493" t="s">
        <v>14</v>
      </c>
    </row>
    <row r="494" spans="2:3">
      <c r="B494" s="1">
        <v>37384</v>
      </c>
      <c r="C494" t="s">
        <v>15</v>
      </c>
    </row>
    <row r="495" spans="2:3">
      <c r="B495" s="1">
        <v>37385</v>
      </c>
      <c r="C495" t="s">
        <v>16</v>
      </c>
    </row>
    <row r="496" spans="2:3">
      <c r="B496" s="1">
        <v>37386</v>
      </c>
      <c r="C496" t="s">
        <v>17</v>
      </c>
    </row>
    <row r="497" spans="2:3">
      <c r="B497" s="1">
        <v>37387</v>
      </c>
      <c r="C497" t="s">
        <v>18</v>
      </c>
    </row>
    <row r="498" spans="2:3">
      <c r="B498" s="1">
        <v>37388</v>
      </c>
      <c r="C498" t="s">
        <v>19</v>
      </c>
    </row>
    <row r="499" spans="2:3">
      <c r="B499" s="1">
        <v>37389</v>
      </c>
      <c r="C499" t="s">
        <v>13</v>
      </c>
    </row>
    <row r="500" spans="2:3">
      <c r="B500" s="1">
        <v>37390</v>
      </c>
      <c r="C500" t="s">
        <v>14</v>
      </c>
    </row>
    <row r="501" spans="2:3">
      <c r="B501" s="1">
        <v>37391</v>
      </c>
      <c r="C501" t="s">
        <v>15</v>
      </c>
    </row>
    <row r="502" spans="2:3">
      <c r="B502" s="1">
        <v>37392</v>
      </c>
      <c r="C502" t="s">
        <v>16</v>
      </c>
    </row>
    <row r="503" spans="2:3">
      <c r="B503" s="1">
        <v>37393</v>
      </c>
      <c r="C503" t="s">
        <v>17</v>
      </c>
    </row>
    <row r="504" spans="2:3">
      <c r="B504" s="1">
        <v>37394</v>
      </c>
      <c r="C504" t="s">
        <v>18</v>
      </c>
    </row>
    <row r="505" spans="2:3">
      <c r="B505" s="1">
        <v>37395</v>
      </c>
      <c r="C505" t="s">
        <v>19</v>
      </c>
    </row>
    <row r="506" spans="2:3">
      <c r="B506" s="1">
        <v>37396</v>
      </c>
      <c r="C506" t="s">
        <v>13</v>
      </c>
    </row>
    <row r="507" spans="2:3">
      <c r="B507" s="1">
        <v>37397</v>
      </c>
      <c r="C507" t="s">
        <v>14</v>
      </c>
    </row>
    <row r="508" spans="2:3">
      <c r="B508" s="1">
        <v>37398</v>
      </c>
      <c r="C508" t="s">
        <v>15</v>
      </c>
    </row>
    <row r="509" spans="2:3">
      <c r="B509" s="1">
        <v>37399</v>
      </c>
      <c r="C509" t="s">
        <v>16</v>
      </c>
    </row>
    <row r="510" spans="2:3">
      <c r="B510" s="1">
        <v>37400</v>
      </c>
      <c r="C510" t="s">
        <v>17</v>
      </c>
    </row>
    <row r="511" spans="2:3">
      <c r="B511" s="1">
        <v>37401</v>
      </c>
      <c r="C511" t="s">
        <v>18</v>
      </c>
    </row>
    <row r="512" spans="2:3">
      <c r="B512" s="1">
        <v>37402</v>
      </c>
      <c r="C512" t="s">
        <v>19</v>
      </c>
    </row>
    <row r="513" spans="2:3">
      <c r="B513" s="1">
        <v>37403</v>
      </c>
      <c r="C513" t="s">
        <v>13</v>
      </c>
    </row>
    <row r="514" spans="2:3">
      <c r="B514" s="1">
        <v>37404</v>
      </c>
      <c r="C514" t="s">
        <v>14</v>
      </c>
    </row>
    <row r="515" spans="2:3">
      <c r="B515" s="1">
        <v>37405</v>
      </c>
      <c r="C515" t="s">
        <v>15</v>
      </c>
    </row>
    <row r="516" spans="2:3">
      <c r="B516" s="1">
        <v>37406</v>
      </c>
      <c r="C516" t="s">
        <v>16</v>
      </c>
    </row>
    <row r="517" spans="2:3">
      <c r="B517" s="1">
        <v>37407</v>
      </c>
      <c r="C517" t="s">
        <v>17</v>
      </c>
    </row>
    <row r="518" spans="2:3">
      <c r="B518" s="1">
        <v>37408</v>
      </c>
      <c r="C518" t="s">
        <v>18</v>
      </c>
    </row>
    <row r="519" spans="2:3">
      <c r="B519" s="1">
        <v>37409</v>
      </c>
      <c r="C519" t="s">
        <v>19</v>
      </c>
    </row>
    <row r="520" spans="2:3">
      <c r="B520" s="1">
        <v>37410</v>
      </c>
      <c r="C520" t="s">
        <v>13</v>
      </c>
    </row>
    <row r="521" spans="2:3">
      <c r="B521" s="1">
        <v>37411</v>
      </c>
      <c r="C521" t="s">
        <v>14</v>
      </c>
    </row>
    <row r="522" spans="2:3">
      <c r="B522" s="1">
        <v>37412</v>
      </c>
      <c r="C522" t="s">
        <v>15</v>
      </c>
    </row>
    <row r="523" spans="2:3">
      <c r="B523" s="1">
        <v>37413</v>
      </c>
      <c r="C523" t="s">
        <v>16</v>
      </c>
    </row>
    <row r="524" spans="2:3">
      <c r="B524" s="1">
        <v>37414</v>
      </c>
      <c r="C524" t="s">
        <v>17</v>
      </c>
    </row>
    <row r="525" spans="2:3">
      <c r="B525" s="1">
        <v>37415</v>
      </c>
      <c r="C525" t="s">
        <v>18</v>
      </c>
    </row>
    <row r="526" spans="2:3">
      <c r="B526" s="1">
        <v>37416</v>
      </c>
      <c r="C526" t="s">
        <v>19</v>
      </c>
    </row>
    <row r="527" spans="2:3">
      <c r="B527" s="1">
        <v>37417</v>
      </c>
      <c r="C527" t="s">
        <v>13</v>
      </c>
    </row>
    <row r="528" spans="2:3">
      <c r="B528" s="1">
        <v>37418</v>
      </c>
      <c r="C528" t="s">
        <v>14</v>
      </c>
    </row>
    <row r="529" spans="2:3">
      <c r="B529" s="1">
        <v>37419</v>
      </c>
      <c r="C529" t="s">
        <v>15</v>
      </c>
    </row>
    <row r="530" spans="2:3">
      <c r="B530" s="1">
        <v>37420</v>
      </c>
      <c r="C530" t="s">
        <v>16</v>
      </c>
    </row>
    <row r="531" spans="2:3">
      <c r="B531" s="1">
        <v>37421</v>
      </c>
      <c r="C531" t="s">
        <v>17</v>
      </c>
    </row>
    <row r="532" spans="2:3">
      <c r="B532" s="1">
        <v>37422</v>
      </c>
      <c r="C532" t="s">
        <v>18</v>
      </c>
    </row>
    <row r="533" spans="2:3">
      <c r="B533" s="1">
        <v>37423</v>
      </c>
      <c r="C533" t="s">
        <v>19</v>
      </c>
    </row>
    <row r="534" spans="2:3">
      <c r="B534" s="1">
        <v>37424</v>
      </c>
      <c r="C534" t="s">
        <v>13</v>
      </c>
    </row>
    <row r="535" spans="2:3">
      <c r="B535" s="1">
        <v>37425</v>
      </c>
      <c r="C535" t="s">
        <v>14</v>
      </c>
    </row>
    <row r="536" spans="2:3">
      <c r="B536" s="1">
        <v>37426</v>
      </c>
      <c r="C536" t="s">
        <v>15</v>
      </c>
    </row>
    <row r="537" spans="2:3">
      <c r="B537" s="1">
        <v>37427</v>
      </c>
      <c r="C537" t="s">
        <v>16</v>
      </c>
    </row>
    <row r="538" spans="2:3">
      <c r="B538" s="1">
        <v>37428</v>
      </c>
      <c r="C538" t="s">
        <v>17</v>
      </c>
    </row>
    <row r="539" spans="2:3">
      <c r="B539" s="1">
        <v>37429</v>
      </c>
      <c r="C539" t="s">
        <v>18</v>
      </c>
    </row>
    <row r="540" spans="2:3">
      <c r="B540" s="1">
        <v>37430</v>
      </c>
      <c r="C540" t="s">
        <v>19</v>
      </c>
    </row>
    <row r="541" spans="2:3">
      <c r="B541" s="1">
        <v>37431</v>
      </c>
      <c r="C541" t="s">
        <v>13</v>
      </c>
    </row>
    <row r="542" spans="2:3">
      <c r="B542" s="1">
        <v>37432</v>
      </c>
      <c r="C542" t="s">
        <v>14</v>
      </c>
    </row>
    <row r="543" spans="2:3">
      <c r="B543" s="1">
        <v>37433</v>
      </c>
      <c r="C543" t="s">
        <v>15</v>
      </c>
    </row>
    <row r="544" spans="2:3">
      <c r="B544" s="1">
        <v>37434</v>
      </c>
      <c r="C544" t="s">
        <v>16</v>
      </c>
    </row>
    <row r="545" spans="2:3">
      <c r="B545" s="1">
        <v>37435</v>
      </c>
      <c r="C545" t="s">
        <v>17</v>
      </c>
    </row>
    <row r="546" spans="2:3">
      <c r="B546" s="1">
        <v>37436</v>
      </c>
      <c r="C546" t="s">
        <v>18</v>
      </c>
    </row>
    <row r="547" spans="2:3">
      <c r="B547" s="1">
        <v>37437</v>
      </c>
      <c r="C547" t="s">
        <v>19</v>
      </c>
    </row>
    <row r="548" spans="2:3">
      <c r="B548" s="1">
        <v>37438</v>
      </c>
      <c r="C548" t="s">
        <v>13</v>
      </c>
    </row>
    <row r="549" spans="2:3">
      <c r="B549" s="1">
        <v>37439</v>
      </c>
      <c r="C549" t="s">
        <v>14</v>
      </c>
    </row>
    <row r="550" spans="2:3">
      <c r="B550" s="1">
        <v>37440</v>
      </c>
      <c r="C550" t="s">
        <v>15</v>
      </c>
    </row>
    <row r="551" spans="2:3">
      <c r="B551" s="1">
        <v>37441</v>
      </c>
      <c r="C551" t="s">
        <v>16</v>
      </c>
    </row>
    <row r="552" spans="2:3">
      <c r="B552" s="1">
        <v>37442</v>
      </c>
      <c r="C552" t="s">
        <v>17</v>
      </c>
    </row>
    <row r="553" spans="2:3">
      <c r="B553" s="1">
        <v>37443</v>
      </c>
      <c r="C553" t="s">
        <v>18</v>
      </c>
    </row>
    <row r="554" spans="2:3">
      <c r="B554" s="1">
        <v>37444</v>
      </c>
      <c r="C554" t="s">
        <v>19</v>
      </c>
    </row>
    <row r="555" spans="2:3">
      <c r="B555" s="1">
        <v>37445</v>
      </c>
      <c r="C555" t="s">
        <v>13</v>
      </c>
    </row>
    <row r="556" spans="2:3">
      <c r="B556" s="1">
        <v>37446</v>
      </c>
      <c r="C556" t="s">
        <v>14</v>
      </c>
    </row>
    <row r="557" spans="2:3">
      <c r="B557" s="1">
        <v>37447</v>
      </c>
      <c r="C557" t="s">
        <v>15</v>
      </c>
    </row>
    <row r="558" spans="2:3">
      <c r="B558" s="1">
        <v>37448</v>
      </c>
      <c r="C558" t="s">
        <v>16</v>
      </c>
    </row>
    <row r="559" spans="2:3">
      <c r="B559" s="1">
        <v>37449</v>
      </c>
      <c r="C559" t="s">
        <v>17</v>
      </c>
    </row>
    <row r="560" spans="2:3">
      <c r="B560" s="1">
        <v>37450</v>
      </c>
      <c r="C560" t="s">
        <v>18</v>
      </c>
    </row>
    <row r="561" spans="2:3">
      <c r="B561" s="1">
        <v>37451</v>
      </c>
      <c r="C561" t="s">
        <v>19</v>
      </c>
    </row>
    <row r="562" spans="2:3">
      <c r="B562" s="1">
        <v>37452</v>
      </c>
      <c r="C562" t="s">
        <v>13</v>
      </c>
    </row>
    <row r="563" spans="2:3">
      <c r="B563" s="1">
        <v>37453</v>
      </c>
      <c r="C563" t="s">
        <v>14</v>
      </c>
    </row>
    <row r="564" spans="2:3">
      <c r="B564" s="1">
        <v>37454</v>
      </c>
      <c r="C564" t="s">
        <v>15</v>
      </c>
    </row>
    <row r="565" spans="2:3">
      <c r="B565" s="1">
        <v>37455</v>
      </c>
      <c r="C565" t="s">
        <v>16</v>
      </c>
    </row>
    <row r="566" spans="2:3">
      <c r="B566" s="1">
        <v>37456</v>
      </c>
      <c r="C566" t="s">
        <v>17</v>
      </c>
    </row>
    <row r="567" spans="2:3">
      <c r="B567" s="1">
        <v>37457</v>
      </c>
      <c r="C567" t="s">
        <v>18</v>
      </c>
    </row>
    <row r="568" spans="2:3">
      <c r="B568" s="1">
        <v>37458</v>
      </c>
      <c r="C568" t="s">
        <v>19</v>
      </c>
    </row>
    <row r="569" spans="2:3">
      <c r="B569" s="1">
        <v>37459</v>
      </c>
      <c r="C569" t="s">
        <v>13</v>
      </c>
    </row>
    <row r="570" spans="2:3">
      <c r="B570" s="1">
        <v>37460</v>
      </c>
      <c r="C570" t="s">
        <v>14</v>
      </c>
    </row>
    <row r="571" spans="2:3">
      <c r="B571" s="1">
        <v>37461</v>
      </c>
      <c r="C571" t="s">
        <v>15</v>
      </c>
    </row>
    <row r="572" spans="2:3">
      <c r="B572" s="1">
        <v>37462</v>
      </c>
      <c r="C572" t="s">
        <v>16</v>
      </c>
    </row>
    <row r="573" spans="2:3">
      <c r="B573" s="1">
        <v>37463</v>
      </c>
      <c r="C573" t="s">
        <v>17</v>
      </c>
    </row>
    <row r="574" spans="2:3">
      <c r="B574" s="1">
        <v>37464</v>
      </c>
      <c r="C574" t="s">
        <v>18</v>
      </c>
    </row>
    <row r="575" spans="2:3">
      <c r="B575" s="1">
        <v>37465</v>
      </c>
      <c r="C575" t="s">
        <v>19</v>
      </c>
    </row>
    <row r="576" spans="2:3">
      <c r="B576" s="1">
        <v>37466</v>
      </c>
      <c r="C576" t="s">
        <v>13</v>
      </c>
    </row>
    <row r="577" spans="2:3">
      <c r="B577" s="1">
        <v>37467</v>
      </c>
      <c r="C577" t="s">
        <v>14</v>
      </c>
    </row>
    <row r="578" spans="2:3">
      <c r="B578" s="1">
        <v>37468</v>
      </c>
      <c r="C578" t="s">
        <v>15</v>
      </c>
    </row>
    <row r="579" spans="2:3">
      <c r="B579" s="1">
        <v>37469</v>
      </c>
      <c r="C579" t="s">
        <v>16</v>
      </c>
    </row>
    <row r="580" spans="2:3">
      <c r="B580" s="1">
        <v>37470</v>
      </c>
      <c r="C580" t="s">
        <v>17</v>
      </c>
    </row>
    <row r="581" spans="2:3">
      <c r="B581" s="1">
        <v>37471</v>
      </c>
      <c r="C581" t="s">
        <v>18</v>
      </c>
    </row>
    <row r="582" spans="2:3">
      <c r="B582" s="1">
        <v>37472</v>
      </c>
      <c r="C582" t="s">
        <v>19</v>
      </c>
    </row>
    <row r="583" spans="2:3">
      <c r="B583" s="1">
        <v>37473</v>
      </c>
      <c r="C583" t="s">
        <v>13</v>
      </c>
    </row>
    <row r="584" spans="2:3">
      <c r="B584" s="1">
        <v>37474</v>
      </c>
      <c r="C584" t="s">
        <v>14</v>
      </c>
    </row>
    <row r="585" spans="2:3">
      <c r="B585" s="1">
        <v>37475</v>
      </c>
      <c r="C585" t="s">
        <v>15</v>
      </c>
    </row>
    <row r="586" spans="2:3">
      <c r="B586" s="1">
        <v>37476</v>
      </c>
      <c r="C586" t="s">
        <v>16</v>
      </c>
    </row>
    <row r="587" spans="2:3">
      <c r="B587" s="1">
        <v>37477</v>
      </c>
      <c r="C587" t="s">
        <v>17</v>
      </c>
    </row>
    <row r="588" spans="2:3">
      <c r="B588" s="1">
        <v>37478</v>
      </c>
      <c r="C588" t="s">
        <v>18</v>
      </c>
    </row>
    <row r="589" spans="2:3">
      <c r="B589" s="1">
        <v>37479</v>
      </c>
      <c r="C589" t="s">
        <v>19</v>
      </c>
    </row>
    <row r="590" spans="2:3">
      <c r="B590" s="1">
        <v>37480</v>
      </c>
      <c r="C590" t="s">
        <v>13</v>
      </c>
    </row>
    <row r="591" spans="2:3">
      <c r="B591" s="1">
        <v>37481</v>
      </c>
      <c r="C591" t="s">
        <v>14</v>
      </c>
    </row>
    <row r="592" spans="2:3">
      <c r="B592" s="1">
        <v>37482</v>
      </c>
      <c r="C592" t="s">
        <v>15</v>
      </c>
    </row>
    <row r="593" spans="2:3">
      <c r="B593" s="1">
        <v>37483</v>
      </c>
      <c r="C593" t="s">
        <v>16</v>
      </c>
    </row>
    <row r="594" spans="2:3">
      <c r="B594" s="1">
        <v>37484</v>
      </c>
      <c r="C594" t="s">
        <v>17</v>
      </c>
    </row>
    <row r="595" spans="2:3">
      <c r="B595" s="1">
        <v>37485</v>
      </c>
      <c r="C595" t="s">
        <v>18</v>
      </c>
    </row>
    <row r="596" spans="2:3">
      <c r="B596" s="1">
        <v>37486</v>
      </c>
      <c r="C596" t="s">
        <v>19</v>
      </c>
    </row>
    <row r="597" spans="2:3">
      <c r="B597" s="1">
        <v>37487</v>
      </c>
      <c r="C597" t="s">
        <v>13</v>
      </c>
    </row>
    <row r="598" spans="2:3">
      <c r="B598" s="1">
        <v>37488</v>
      </c>
      <c r="C598" t="s">
        <v>14</v>
      </c>
    </row>
    <row r="599" spans="2:3">
      <c r="B599" s="1">
        <v>37489</v>
      </c>
      <c r="C599" t="s">
        <v>15</v>
      </c>
    </row>
    <row r="600" spans="2:3">
      <c r="B600" s="1">
        <v>37490</v>
      </c>
      <c r="C600" t="s">
        <v>16</v>
      </c>
    </row>
    <row r="601" spans="2:3">
      <c r="B601" s="1">
        <v>37491</v>
      </c>
      <c r="C601" t="s">
        <v>17</v>
      </c>
    </row>
    <row r="602" spans="2:3">
      <c r="B602" s="1">
        <v>37492</v>
      </c>
      <c r="C602" t="s">
        <v>18</v>
      </c>
    </row>
    <row r="603" spans="2:3">
      <c r="B603" s="1">
        <v>37493</v>
      </c>
      <c r="C603" t="s">
        <v>19</v>
      </c>
    </row>
    <row r="604" spans="2:3">
      <c r="B604" s="1">
        <v>37494</v>
      </c>
      <c r="C604" t="s">
        <v>13</v>
      </c>
    </row>
    <row r="605" spans="2:3">
      <c r="B605" s="1">
        <v>37495</v>
      </c>
      <c r="C605" t="s">
        <v>14</v>
      </c>
    </row>
    <row r="606" spans="2:3">
      <c r="B606" s="1">
        <v>37496</v>
      </c>
      <c r="C606" t="s">
        <v>15</v>
      </c>
    </row>
    <row r="607" spans="2:3">
      <c r="B607" s="1">
        <v>37497</v>
      </c>
      <c r="C607" t="s">
        <v>16</v>
      </c>
    </row>
    <row r="608" spans="2:3">
      <c r="B608" s="1">
        <v>37498</v>
      </c>
      <c r="C608" t="s">
        <v>17</v>
      </c>
    </row>
    <row r="609" spans="2:3">
      <c r="B609" s="1">
        <v>37499</v>
      </c>
      <c r="C609" t="s">
        <v>18</v>
      </c>
    </row>
    <row r="610" spans="2:3">
      <c r="B610" s="1">
        <v>37500</v>
      </c>
      <c r="C610" t="s">
        <v>19</v>
      </c>
    </row>
    <row r="611" spans="2:3">
      <c r="B611" s="1">
        <v>37501</v>
      </c>
      <c r="C611" t="s">
        <v>13</v>
      </c>
    </row>
    <row r="612" spans="2:3">
      <c r="B612" s="1">
        <v>37502</v>
      </c>
      <c r="C612" t="s">
        <v>14</v>
      </c>
    </row>
    <row r="613" spans="2:3">
      <c r="B613" s="1">
        <v>37503</v>
      </c>
      <c r="C613" t="s">
        <v>15</v>
      </c>
    </row>
    <row r="614" spans="2:3">
      <c r="B614" s="1">
        <v>37504</v>
      </c>
      <c r="C614" t="s">
        <v>16</v>
      </c>
    </row>
    <row r="615" spans="2:3">
      <c r="B615" s="1">
        <v>37505</v>
      </c>
      <c r="C615" t="s">
        <v>17</v>
      </c>
    </row>
    <row r="616" spans="2:3">
      <c r="B616" s="1">
        <v>37506</v>
      </c>
      <c r="C616" t="s">
        <v>18</v>
      </c>
    </row>
    <row r="617" spans="2:3">
      <c r="B617" s="1">
        <v>37507</v>
      </c>
      <c r="C617" t="s">
        <v>19</v>
      </c>
    </row>
    <row r="618" spans="2:3">
      <c r="B618" s="1">
        <v>37508</v>
      </c>
      <c r="C618" t="s">
        <v>13</v>
      </c>
    </row>
    <row r="619" spans="2:3">
      <c r="B619" s="1">
        <v>37509</v>
      </c>
      <c r="C619" t="s">
        <v>14</v>
      </c>
    </row>
    <row r="620" spans="2:3">
      <c r="B620" s="1">
        <v>37510</v>
      </c>
      <c r="C620" t="s">
        <v>15</v>
      </c>
    </row>
    <row r="621" spans="2:3">
      <c r="B621" s="1">
        <v>37511</v>
      </c>
      <c r="C621" t="s">
        <v>16</v>
      </c>
    </row>
    <row r="622" spans="2:3">
      <c r="B622" s="1">
        <v>37512</v>
      </c>
      <c r="C622" t="s">
        <v>17</v>
      </c>
    </row>
    <row r="623" spans="2:3">
      <c r="B623" s="1">
        <v>37513</v>
      </c>
      <c r="C623" t="s">
        <v>18</v>
      </c>
    </row>
    <row r="624" spans="2:3">
      <c r="B624" s="1">
        <v>37514</v>
      </c>
      <c r="C624" t="s">
        <v>19</v>
      </c>
    </row>
    <row r="625" spans="2:3">
      <c r="B625" s="1">
        <v>37515</v>
      </c>
      <c r="C625" t="s">
        <v>13</v>
      </c>
    </row>
    <row r="626" spans="2:3">
      <c r="B626" s="1">
        <v>37516</v>
      </c>
      <c r="C626" t="s">
        <v>14</v>
      </c>
    </row>
    <row r="627" spans="2:3">
      <c r="B627" s="1">
        <v>37517</v>
      </c>
      <c r="C627" t="s">
        <v>15</v>
      </c>
    </row>
    <row r="628" spans="2:3">
      <c r="B628" s="1">
        <v>37518</v>
      </c>
      <c r="C628" t="s">
        <v>16</v>
      </c>
    </row>
    <row r="629" spans="2:3">
      <c r="B629" s="1">
        <v>37519</v>
      </c>
      <c r="C629" t="s">
        <v>17</v>
      </c>
    </row>
    <row r="630" spans="2:3">
      <c r="B630" s="1">
        <v>37520</v>
      </c>
      <c r="C630" t="s">
        <v>18</v>
      </c>
    </row>
    <row r="631" spans="2:3">
      <c r="B631" s="1">
        <v>37521</v>
      </c>
      <c r="C631" t="s">
        <v>19</v>
      </c>
    </row>
    <row r="632" spans="2:3">
      <c r="B632" s="1">
        <v>37522</v>
      </c>
      <c r="C632" t="s">
        <v>13</v>
      </c>
    </row>
    <row r="633" spans="2:3">
      <c r="B633" s="1">
        <v>37523</v>
      </c>
      <c r="C633" t="s">
        <v>14</v>
      </c>
    </row>
    <row r="634" spans="2:3">
      <c r="B634" s="1">
        <v>37524</v>
      </c>
      <c r="C634" t="s">
        <v>15</v>
      </c>
    </row>
    <row r="635" spans="2:3">
      <c r="B635" s="1">
        <v>37525</v>
      </c>
      <c r="C635" t="s">
        <v>16</v>
      </c>
    </row>
    <row r="636" spans="2:3">
      <c r="B636" s="1">
        <v>37526</v>
      </c>
      <c r="C636" t="s">
        <v>17</v>
      </c>
    </row>
    <row r="637" spans="2:3">
      <c r="B637" s="1">
        <v>37527</v>
      </c>
      <c r="C637" t="s">
        <v>18</v>
      </c>
    </row>
    <row r="638" spans="2:3">
      <c r="B638" s="1">
        <v>37528</v>
      </c>
      <c r="C638" t="s">
        <v>19</v>
      </c>
    </row>
    <row r="639" spans="2:3">
      <c r="B639" s="1">
        <v>37529</v>
      </c>
      <c r="C639" t="s">
        <v>13</v>
      </c>
    </row>
    <row r="640" spans="2:3">
      <c r="B640" s="1">
        <v>37530</v>
      </c>
      <c r="C640" t="s">
        <v>14</v>
      </c>
    </row>
    <row r="641" spans="2:3">
      <c r="B641" s="1">
        <v>37531</v>
      </c>
      <c r="C641" t="s">
        <v>15</v>
      </c>
    </row>
    <row r="642" spans="2:3">
      <c r="B642" s="1">
        <v>37532</v>
      </c>
      <c r="C642" t="s">
        <v>16</v>
      </c>
    </row>
    <row r="643" spans="2:3">
      <c r="B643" s="1">
        <v>37533</v>
      </c>
      <c r="C643" t="s">
        <v>17</v>
      </c>
    </row>
    <row r="644" spans="2:3">
      <c r="B644" s="1">
        <v>37534</v>
      </c>
      <c r="C644" t="s">
        <v>18</v>
      </c>
    </row>
    <row r="645" spans="2:3">
      <c r="B645" s="1">
        <v>37535</v>
      </c>
      <c r="C645" t="s">
        <v>19</v>
      </c>
    </row>
    <row r="646" spans="2:3">
      <c r="B646" s="1">
        <v>37536</v>
      </c>
      <c r="C646" t="s">
        <v>13</v>
      </c>
    </row>
    <row r="647" spans="2:3">
      <c r="B647" s="1">
        <v>37537</v>
      </c>
      <c r="C647" t="s">
        <v>14</v>
      </c>
    </row>
    <row r="648" spans="2:3">
      <c r="B648" s="1">
        <v>37538</v>
      </c>
      <c r="C648" t="s">
        <v>15</v>
      </c>
    </row>
    <row r="649" spans="2:3">
      <c r="B649" s="1">
        <v>37539</v>
      </c>
      <c r="C649" t="s">
        <v>16</v>
      </c>
    </row>
    <row r="650" spans="2:3">
      <c r="B650" s="1">
        <v>37540</v>
      </c>
      <c r="C650" t="s">
        <v>17</v>
      </c>
    </row>
    <row r="651" spans="2:3">
      <c r="B651" s="1">
        <v>37541</v>
      </c>
      <c r="C651" t="s">
        <v>18</v>
      </c>
    </row>
    <row r="652" spans="2:3">
      <c r="B652" s="1">
        <v>37542</v>
      </c>
      <c r="C652" t="s">
        <v>19</v>
      </c>
    </row>
    <row r="653" spans="2:3">
      <c r="B653" s="1">
        <v>37543</v>
      </c>
      <c r="C653" t="s">
        <v>13</v>
      </c>
    </row>
    <row r="654" spans="2:3">
      <c r="B654" s="1">
        <v>37544</v>
      </c>
      <c r="C654" t="s">
        <v>14</v>
      </c>
    </row>
    <row r="655" spans="2:3">
      <c r="B655" s="1">
        <v>37545</v>
      </c>
      <c r="C655" t="s">
        <v>15</v>
      </c>
    </row>
    <row r="656" spans="2:3">
      <c r="B656" s="1">
        <v>37546</v>
      </c>
      <c r="C656" t="s">
        <v>16</v>
      </c>
    </row>
    <row r="657" spans="2:3">
      <c r="B657" s="1">
        <v>37547</v>
      </c>
      <c r="C657" t="s">
        <v>17</v>
      </c>
    </row>
    <row r="658" spans="2:3">
      <c r="B658" s="1">
        <v>37548</v>
      </c>
      <c r="C658" t="s">
        <v>18</v>
      </c>
    </row>
    <row r="659" spans="2:3">
      <c r="B659" s="1">
        <v>37549</v>
      </c>
      <c r="C659" t="s">
        <v>19</v>
      </c>
    </row>
    <row r="660" spans="2:3">
      <c r="B660" s="1">
        <v>37550</v>
      </c>
      <c r="C660" t="s">
        <v>13</v>
      </c>
    </row>
    <row r="661" spans="2:3">
      <c r="B661" s="1">
        <v>37551</v>
      </c>
      <c r="C661" t="s">
        <v>14</v>
      </c>
    </row>
    <row r="662" spans="2:3">
      <c r="B662" s="1">
        <v>37552</v>
      </c>
      <c r="C662" t="s">
        <v>15</v>
      </c>
    </row>
    <row r="663" spans="2:3">
      <c r="B663" s="1">
        <v>37553</v>
      </c>
      <c r="C663" t="s">
        <v>16</v>
      </c>
    </row>
    <row r="664" spans="2:3">
      <c r="B664" s="1">
        <v>37554</v>
      </c>
      <c r="C664" t="s">
        <v>17</v>
      </c>
    </row>
    <row r="665" spans="2:3">
      <c r="B665" s="1">
        <v>37555</v>
      </c>
      <c r="C665" t="s">
        <v>18</v>
      </c>
    </row>
    <row r="666" spans="2:3">
      <c r="B666" s="1">
        <v>37556</v>
      </c>
      <c r="C666" t="s">
        <v>19</v>
      </c>
    </row>
    <row r="667" spans="2:3">
      <c r="B667" s="1">
        <v>37557</v>
      </c>
      <c r="C667" t="s">
        <v>13</v>
      </c>
    </row>
    <row r="668" spans="2:3">
      <c r="B668" s="1">
        <v>37558</v>
      </c>
      <c r="C668" t="s">
        <v>14</v>
      </c>
    </row>
    <row r="669" spans="2:3">
      <c r="B669" s="1">
        <v>37559</v>
      </c>
      <c r="C669" t="s">
        <v>15</v>
      </c>
    </row>
    <row r="670" spans="2:3">
      <c r="B670" s="1">
        <v>37560</v>
      </c>
      <c r="C670" t="s">
        <v>16</v>
      </c>
    </row>
    <row r="671" spans="2:3">
      <c r="B671" s="1">
        <v>37561</v>
      </c>
      <c r="C671" t="s">
        <v>17</v>
      </c>
    </row>
    <row r="672" spans="2:3">
      <c r="B672" s="1">
        <v>37562</v>
      </c>
      <c r="C672" t="s">
        <v>18</v>
      </c>
    </row>
    <row r="673" spans="2:3">
      <c r="B673" s="1">
        <v>37563</v>
      </c>
      <c r="C673" t="s">
        <v>19</v>
      </c>
    </row>
    <row r="674" spans="2:3">
      <c r="B674" s="1">
        <v>37564</v>
      </c>
      <c r="C674" t="s">
        <v>13</v>
      </c>
    </row>
    <row r="675" spans="2:3">
      <c r="B675" s="1">
        <v>37565</v>
      </c>
      <c r="C675" t="s">
        <v>14</v>
      </c>
    </row>
    <row r="676" spans="2:3">
      <c r="B676" s="1">
        <v>37566</v>
      </c>
      <c r="C676" t="s">
        <v>15</v>
      </c>
    </row>
    <row r="677" spans="2:3">
      <c r="B677" s="1">
        <v>37567</v>
      </c>
      <c r="C677" t="s">
        <v>16</v>
      </c>
    </row>
    <row r="678" spans="2:3">
      <c r="B678" s="1">
        <v>37568</v>
      </c>
      <c r="C678" t="s">
        <v>17</v>
      </c>
    </row>
    <row r="679" spans="2:3">
      <c r="B679" s="1">
        <v>37569</v>
      </c>
      <c r="C679" t="s">
        <v>18</v>
      </c>
    </row>
    <row r="680" spans="2:3">
      <c r="B680" s="1">
        <v>37570</v>
      </c>
      <c r="C680" t="s">
        <v>19</v>
      </c>
    </row>
    <row r="681" spans="2:3">
      <c r="B681" s="1">
        <v>37571</v>
      </c>
      <c r="C681" t="s">
        <v>13</v>
      </c>
    </row>
    <row r="682" spans="2:3">
      <c r="B682" s="1">
        <v>37572</v>
      </c>
      <c r="C682" t="s">
        <v>14</v>
      </c>
    </row>
    <row r="683" spans="2:3">
      <c r="B683" s="1">
        <v>37573</v>
      </c>
      <c r="C683" t="s">
        <v>15</v>
      </c>
    </row>
    <row r="684" spans="2:3">
      <c r="B684" s="1">
        <v>37574</v>
      </c>
      <c r="C684" t="s">
        <v>16</v>
      </c>
    </row>
    <row r="685" spans="2:3">
      <c r="B685" s="1">
        <v>37575</v>
      </c>
      <c r="C685" t="s">
        <v>17</v>
      </c>
    </row>
    <row r="686" spans="2:3">
      <c r="B686" s="1">
        <v>37576</v>
      </c>
      <c r="C686" t="s">
        <v>18</v>
      </c>
    </row>
    <row r="687" spans="2:3">
      <c r="B687" s="1">
        <v>37577</v>
      </c>
      <c r="C687" t="s">
        <v>19</v>
      </c>
    </row>
    <row r="688" spans="2:3">
      <c r="B688" s="1">
        <v>37578</v>
      </c>
      <c r="C688" t="s">
        <v>13</v>
      </c>
    </row>
    <row r="689" spans="2:3">
      <c r="B689" s="1">
        <v>37579</v>
      </c>
      <c r="C689" t="s">
        <v>14</v>
      </c>
    </row>
    <row r="690" spans="2:3">
      <c r="B690" s="1">
        <v>37580</v>
      </c>
      <c r="C690" t="s">
        <v>15</v>
      </c>
    </row>
    <row r="691" spans="2:3">
      <c r="B691" s="1">
        <v>37581</v>
      </c>
      <c r="C691" t="s">
        <v>16</v>
      </c>
    </row>
    <row r="692" spans="2:3">
      <c r="B692" s="1">
        <v>37582</v>
      </c>
      <c r="C692" t="s">
        <v>17</v>
      </c>
    </row>
    <row r="693" spans="2:3">
      <c r="B693" s="1">
        <v>37583</v>
      </c>
      <c r="C693" t="s">
        <v>18</v>
      </c>
    </row>
    <row r="694" spans="2:3">
      <c r="B694" s="1">
        <v>37584</v>
      </c>
      <c r="C694" t="s">
        <v>19</v>
      </c>
    </row>
    <row r="695" spans="2:3">
      <c r="B695" s="1">
        <v>37585</v>
      </c>
      <c r="C695" t="s">
        <v>13</v>
      </c>
    </row>
    <row r="696" spans="2:3">
      <c r="B696" s="1">
        <v>37586</v>
      </c>
      <c r="C696" t="s">
        <v>14</v>
      </c>
    </row>
    <row r="697" spans="2:3">
      <c r="B697" s="1">
        <v>37587</v>
      </c>
      <c r="C697" t="s">
        <v>15</v>
      </c>
    </row>
    <row r="698" spans="2:3">
      <c r="B698" s="1">
        <v>37588</v>
      </c>
      <c r="C698" t="s">
        <v>16</v>
      </c>
    </row>
    <row r="699" spans="2:3">
      <c r="B699" s="1">
        <v>37589</v>
      </c>
      <c r="C699" t="s">
        <v>17</v>
      </c>
    </row>
    <row r="700" spans="2:3">
      <c r="B700" s="1">
        <v>37590</v>
      </c>
      <c r="C700" t="s">
        <v>18</v>
      </c>
    </row>
    <row r="701" spans="2:3">
      <c r="B701" s="1">
        <v>37591</v>
      </c>
      <c r="C701" t="s">
        <v>19</v>
      </c>
    </row>
    <row r="702" spans="2:3">
      <c r="B702" s="1">
        <v>37592</v>
      </c>
      <c r="C702" t="s">
        <v>13</v>
      </c>
    </row>
    <row r="703" spans="2:3">
      <c r="B703" s="1">
        <v>37593</v>
      </c>
      <c r="C703" t="s">
        <v>14</v>
      </c>
    </row>
    <row r="704" spans="2:3">
      <c r="B704" s="1">
        <v>37594</v>
      </c>
      <c r="C704" t="s">
        <v>15</v>
      </c>
    </row>
    <row r="705" spans="2:3">
      <c r="B705" s="1">
        <v>37595</v>
      </c>
      <c r="C705" t="s">
        <v>16</v>
      </c>
    </row>
    <row r="706" spans="2:3">
      <c r="B706" s="1">
        <v>37596</v>
      </c>
      <c r="C706" t="s">
        <v>17</v>
      </c>
    </row>
    <row r="707" spans="2:3">
      <c r="B707" s="1">
        <v>37597</v>
      </c>
      <c r="C707" t="s">
        <v>18</v>
      </c>
    </row>
    <row r="708" spans="2:3">
      <c r="B708" s="1">
        <v>37598</v>
      </c>
      <c r="C708" t="s">
        <v>19</v>
      </c>
    </row>
    <row r="709" spans="2:3">
      <c r="B709" s="1">
        <v>37599</v>
      </c>
      <c r="C709" t="s">
        <v>13</v>
      </c>
    </row>
    <row r="710" spans="2:3">
      <c r="B710" s="1">
        <v>37600</v>
      </c>
      <c r="C710" t="s">
        <v>14</v>
      </c>
    </row>
    <row r="711" spans="2:3">
      <c r="B711" s="1">
        <v>37601</v>
      </c>
      <c r="C711" t="s">
        <v>15</v>
      </c>
    </row>
    <row r="712" spans="2:3">
      <c r="B712" s="1">
        <v>37602</v>
      </c>
      <c r="C712" t="s">
        <v>16</v>
      </c>
    </row>
    <row r="713" spans="2:3">
      <c r="B713" s="1">
        <v>37603</v>
      </c>
      <c r="C713" t="s">
        <v>17</v>
      </c>
    </row>
    <row r="714" spans="2:3">
      <c r="B714" s="1">
        <v>37604</v>
      </c>
      <c r="C714" t="s">
        <v>18</v>
      </c>
    </row>
    <row r="715" spans="2:3">
      <c r="B715" s="1">
        <v>37605</v>
      </c>
      <c r="C715" t="s">
        <v>19</v>
      </c>
    </row>
    <row r="716" spans="2:3">
      <c r="B716" s="1">
        <v>37606</v>
      </c>
      <c r="C716" t="s">
        <v>13</v>
      </c>
    </row>
    <row r="717" spans="2:3">
      <c r="B717" s="1">
        <v>37607</v>
      </c>
      <c r="C717" t="s">
        <v>14</v>
      </c>
    </row>
    <row r="718" spans="2:3">
      <c r="B718" s="1">
        <v>37608</v>
      </c>
      <c r="C718" t="s">
        <v>15</v>
      </c>
    </row>
    <row r="719" spans="2:3">
      <c r="B719" s="1">
        <v>37609</v>
      </c>
      <c r="C719" t="s">
        <v>16</v>
      </c>
    </row>
    <row r="720" spans="2:3">
      <c r="B720" s="1">
        <v>37610</v>
      </c>
      <c r="C720" t="s">
        <v>17</v>
      </c>
    </row>
    <row r="721" spans="2:3">
      <c r="B721" s="1">
        <v>37611</v>
      </c>
      <c r="C721" t="s">
        <v>18</v>
      </c>
    </row>
    <row r="722" spans="2:3">
      <c r="B722" s="1">
        <v>37612</v>
      </c>
      <c r="C722" t="s">
        <v>19</v>
      </c>
    </row>
    <row r="723" spans="2:3">
      <c r="B723" s="1">
        <v>37613</v>
      </c>
      <c r="C723" t="s">
        <v>13</v>
      </c>
    </row>
    <row r="724" spans="2:3">
      <c r="B724" s="1">
        <v>37614</v>
      </c>
      <c r="C724" t="s">
        <v>14</v>
      </c>
    </row>
    <row r="725" spans="2:3">
      <c r="B725" s="1">
        <v>37615</v>
      </c>
      <c r="C725" t="s">
        <v>15</v>
      </c>
    </row>
    <row r="726" spans="2:3">
      <c r="B726" s="1">
        <v>37616</v>
      </c>
      <c r="C726" t="s">
        <v>16</v>
      </c>
    </row>
    <row r="727" spans="2:3">
      <c r="B727" s="1">
        <v>37617</v>
      </c>
      <c r="C727" t="s">
        <v>17</v>
      </c>
    </row>
    <row r="728" spans="2:3">
      <c r="B728" s="1">
        <v>37618</v>
      </c>
      <c r="C728" t="s">
        <v>18</v>
      </c>
    </row>
    <row r="729" spans="2:3">
      <c r="B729" s="1">
        <v>37619</v>
      </c>
      <c r="C729" t="s">
        <v>19</v>
      </c>
    </row>
    <row r="730" spans="2:3">
      <c r="B730" s="1">
        <v>37620</v>
      </c>
      <c r="C730" t="s">
        <v>13</v>
      </c>
    </row>
    <row r="731" spans="2:3">
      <c r="B731" s="1">
        <v>37621</v>
      </c>
      <c r="C731" t="s">
        <v>14</v>
      </c>
    </row>
    <row r="732" spans="2:3">
      <c r="B732" s="1">
        <v>37622</v>
      </c>
      <c r="C732" t="s">
        <v>15</v>
      </c>
    </row>
    <row r="733" spans="2:3">
      <c r="B733" s="1">
        <v>37623</v>
      </c>
      <c r="C733" t="s">
        <v>16</v>
      </c>
    </row>
    <row r="734" spans="2:3">
      <c r="B734" s="1">
        <v>37624</v>
      </c>
      <c r="C734" t="s">
        <v>17</v>
      </c>
    </row>
    <row r="735" spans="2:3">
      <c r="B735" s="1">
        <v>37625</v>
      </c>
      <c r="C735" t="s">
        <v>18</v>
      </c>
    </row>
    <row r="736" spans="2:3">
      <c r="B736" s="1">
        <v>37626</v>
      </c>
      <c r="C736" t="s">
        <v>19</v>
      </c>
    </row>
    <row r="737" spans="2:3">
      <c r="B737" s="1">
        <v>37627</v>
      </c>
      <c r="C737" t="s">
        <v>13</v>
      </c>
    </row>
    <row r="738" spans="2:3">
      <c r="B738" s="1">
        <v>37628</v>
      </c>
      <c r="C738" t="s">
        <v>14</v>
      </c>
    </row>
    <row r="739" spans="2:3">
      <c r="B739" s="1">
        <v>37629</v>
      </c>
      <c r="C739" t="s">
        <v>15</v>
      </c>
    </row>
    <row r="740" spans="2:3">
      <c r="B740" s="1">
        <v>37630</v>
      </c>
      <c r="C740" t="s">
        <v>16</v>
      </c>
    </row>
    <row r="741" spans="2:3">
      <c r="B741" s="1">
        <v>37631</v>
      </c>
      <c r="C741" t="s">
        <v>17</v>
      </c>
    </row>
    <row r="742" spans="2:3">
      <c r="B742" s="1">
        <v>37632</v>
      </c>
      <c r="C742" t="s">
        <v>18</v>
      </c>
    </row>
    <row r="743" spans="2:3">
      <c r="B743" s="1">
        <v>37633</v>
      </c>
      <c r="C743" t="s">
        <v>19</v>
      </c>
    </row>
    <row r="744" spans="2:3">
      <c r="B744" s="1">
        <v>37634</v>
      </c>
      <c r="C744" t="s">
        <v>13</v>
      </c>
    </row>
    <row r="745" spans="2:3">
      <c r="B745" s="1">
        <v>37635</v>
      </c>
      <c r="C745" t="s">
        <v>14</v>
      </c>
    </row>
    <row r="746" spans="2:3">
      <c r="B746" s="1">
        <v>37636</v>
      </c>
      <c r="C746" t="s">
        <v>15</v>
      </c>
    </row>
    <row r="747" spans="2:3">
      <c r="B747" s="1">
        <v>37637</v>
      </c>
      <c r="C747" t="s">
        <v>16</v>
      </c>
    </row>
    <row r="748" spans="2:3">
      <c r="B748" s="1">
        <v>37638</v>
      </c>
      <c r="C748" t="s">
        <v>17</v>
      </c>
    </row>
    <row r="749" spans="2:3">
      <c r="B749" s="1">
        <v>37639</v>
      </c>
      <c r="C749" t="s">
        <v>18</v>
      </c>
    </row>
    <row r="750" spans="2:3">
      <c r="B750" s="1">
        <v>37640</v>
      </c>
      <c r="C750" t="s">
        <v>19</v>
      </c>
    </row>
    <row r="751" spans="2:3">
      <c r="B751" s="1">
        <v>37641</v>
      </c>
      <c r="C751" t="s">
        <v>13</v>
      </c>
    </row>
    <row r="752" spans="2:3">
      <c r="B752" s="1">
        <v>37642</v>
      </c>
      <c r="C752" t="s">
        <v>14</v>
      </c>
    </row>
    <row r="753" spans="2:3">
      <c r="B753" s="1">
        <v>37643</v>
      </c>
      <c r="C753" t="s">
        <v>15</v>
      </c>
    </row>
    <row r="754" spans="2:3">
      <c r="B754" s="1">
        <v>37644</v>
      </c>
      <c r="C754" t="s">
        <v>16</v>
      </c>
    </row>
    <row r="755" spans="2:3">
      <c r="B755" s="1">
        <v>37645</v>
      </c>
      <c r="C755" t="s">
        <v>17</v>
      </c>
    </row>
    <row r="756" spans="2:3">
      <c r="B756" s="1">
        <v>37646</v>
      </c>
      <c r="C756" t="s">
        <v>18</v>
      </c>
    </row>
    <row r="757" spans="2:3">
      <c r="B757" s="1">
        <v>37647</v>
      </c>
      <c r="C757" t="s">
        <v>19</v>
      </c>
    </row>
    <row r="758" spans="2:3">
      <c r="B758" s="1">
        <v>37648</v>
      </c>
      <c r="C758" t="s">
        <v>13</v>
      </c>
    </row>
    <row r="759" spans="2:3">
      <c r="B759" s="1">
        <v>37649</v>
      </c>
      <c r="C759" t="s">
        <v>14</v>
      </c>
    </row>
    <row r="760" spans="2:3">
      <c r="B760" s="1">
        <v>37650</v>
      </c>
      <c r="C760" t="s">
        <v>15</v>
      </c>
    </row>
    <row r="761" spans="2:3">
      <c r="B761" s="1">
        <v>37651</v>
      </c>
      <c r="C761" t="s">
        <v>16</v>
      </c>
    </row>
    <row r="762" spans="2:3">
      <c r="B762" s="1">
        <v>37652</v>
      </c>
      <c r="C762" t="s">
        <v>17</v>
      </c>
    </row>
    <row r="763" spans="2:3">
      <c r="B763" s="1">
        <v>37653</v>
      </c>
      <c r="C763" t="s">
        <v>18</v>
      </c>
    </row>
    <row r="764" spans="2:3">
      <c r="B764" s="1">
        <v>37654</v>
      </c>
      <c r="C764" t="s">
        <v>19</v>
      </c>
    </row>
    <row r="765" spans="2:3">
      <c r="B765" s="1">
        <v>37655</v>
      </c>
      <c r="C765" t="s">
        <v>13</v>
      </c>
    </row>
    <row r="766" spans="2:3">
      <c r="B766" s="1">
        <v>37656</v>
      </c>
      <c r="C766" t="s">
        <v>14</v>
      </c>
    </row>
    <row r="767" spans="2:3">
      <c r="B767" s="1">
        <v>37657</v>
      </c>
      <c r="C767" t="s">
        <v>15</v>
      </c>
    </row>
    <row r="768" spans="2:3">
      <c r="B768" s="1">
        <v>37658</v>
      </c>
      <c r="C768" t="s">
        <v>16</v>
      </c>
    </row>
    <row r="769" spans="2:3">
      <c r="B769" s="1">
        <v>37659</v>
      </c>
      <c r="C769" t="s">
        <v>17</v>
      </c>
    </row>
    <row r="770" spans="2:3">
      <c r="B770" s="1">
        <v>37660</v>
      </c>
      <c r="C770" t="s">
        <v>18</v>
      </c>
    </row>
    <row r="771" spans="2:3">
      <c r="B771" s="1">
        <v>37661</v>
      </c>
      <c r="C771" t="s">
        <v>19</v>
      </c>
    </row>
    <row r="772" spans="2:3">
      <c r="B772" s="1">
        <v>37662</v>
      </c>
      <c r="C772" t="s">
        <v>13</v>
      </c>
    </row>
    <row r="773" spans="2:3">
      <c r="B773" s="1">
        <v>37663</v>
      </c>
      <c r="C773" t="s">
        <v>14</v>
      </c>
    </row>
    <row r="774" spans="2:3">
      <c r="B774" s="1">
        <v>37664</v>
      </c>
      <c r="C774" t="s">
        <v>15</v>
      </c>
    </row>
    <row r="775" spans="2:3">
      <c r="B775" s="1">
        <v>37665</v>
      </c>
      <c r="C775" t="s">
        <v>16</v>
      </c>
    </row>
    <row r="776" spans="2:3">
      <c r="B776" s="1">
        <v>37666</v>
      </c>
      <c r="C776" t="s">
        <v>17</v>
      </c>
    </row>
    <row r="777" spans="2:3">
      <c r="B777" s="1">
        <v>37667</v>
      </c>
      <c r="C777" t="s">
        <v>18</v>
      </c>
    </row>
    <row r="778" spans="2:3">
      <c r="B778" s="1">
        <v>37668</v>
      </c>
      <c r="C778" t="s">
        <v>19</v>
      </c>
    </row>
    <row r="779" spans="2:3">
      <c r="B779" s="1">
        <v>37669</v>
      </c>
      <c r="C779" t="s">
        <v>13</v>
      </c>
    </row>
    <row r="780" spans="2:3">
      <c r="B780" s="1">
        <v>37670</v>
      </c>
      <c r="C780" t="s">
        <v>14</v>
      </c>
    </row>
    <row r="781" spans="2:3">
      <c r="B781" s="1">
        <v>37671</v>
      </c>
      <c r="C781" t="s">
        <v>15</v>
      </c>
    </row>
    <row r="782" spans="2:3">
      <c r="B782" s="1">
        <v>37672</v>
      </c>
      <c r="C782" t="s">
        <v>16</v>
      </c>
    </row>
    <row r="783" spans="2:3">
      <c r="B783" s="1">
        <v>37673</v>
      </c>
      <c r="C783" t="s">
        <v>17</v>
      </c>
    </row>
    <row r="784" spans="2:3">
      <c r="B784" s="1">
        <v>37674</v>
      </c>
      <c r="C784" t="s">
        <v>18</v>
      </c>
    </row>
    <row r="785" spans="2:3">
      <c r="B785" s="1">
        <v>37675</v>
      </c>
      <c r="C785" t="s">
        <v>19</v>
      </c>
    </row>
    <row r="786" spans="2:3">
      <c r="B786" s="1">
        <v>37676</v>
      </c>
      <c r="C786" t="s">
        <v>13</v>
      </c>
    </row>
    <row r="787" spans="2:3">
      <c r="B787" s="1">
        <v>37677</v>
      </c>
      <c r="C787" t="s">
        <v>14</v>
      </c>
    </row>
    <row r="788" spans="2:3">
      <c r="B788" s="1">
        <v>37678</v>
      </c>
      <c r="C788" t="s">
        <v>15</v>
      </c>
    </row>
    <row r="789" spans="2:3">
      <c r="B789" s="1">
        <v>37679</v>
      </c>
      <c r="C789" t="s">
        <v>16</v>
      </c>
    </row>
    <row r="790" spans="2:3">
      <c r="B790" s="1">
        <v>37680</v>
      </c>
      <c r="C790" t="s">
        <v>17</v>
      </c>
    </row>
    <row r="791" spans="2:3">
      <c r="B791" s="1">
        <v>37681</v>
      </c>
      <c r="C791" t="s">
        <v>18</v>
      </c>
    </row>
    <row r="792" spans="2:3">
      <c r="B792" s="1">
        <v>37682</v>
      </c>
      <c r="C792" t="s">
        <v>19</v>
      </c>
    </row>
    <row r="793" spans="2:3">
      <c r="B793" s="1">
        <v>37683</v>
      </c>
      <c r="C793" t="s">
        <v>13</v>
      </c>
    </row>
    <row r="794" spans="2:3">
      <c r="B794" s="1">
        <v>37684</v>
      </c>
      <c r="C794" t="s">
        <v>14</v>
      </c>
    </row>
    <row r="795" spans="2:3">
      <c r="B795" s="1">
        <v>37685</v>
      </c>
      <c r="C795" t="s">
        <v>15</v>
      </c>
    </row>
    <row r="796" spans="2:3">
      <c r="B796" s="1">
        <v>37686</v>
      </c>
      <c r="C796" t="s">
        <v>16</v>
      </c>
    </row>
    <row r="797" spans="2:3">
      <c r="B797" s="1">
        <v>37687</v>
      </c>
      <c r="C797" t="s">
        <v>17</v>
      </c>
    </row>
    <row r="798" spans="2:3">
      <c r="B798" s="1">
        <v>37688</v>
      </c>
      <c r="C798" t="s">
        <v>18</v>
      </c>
    </row>
    <row r="799" spans="2:3">
      <c r="B799" s="1">
        <v>37689</v>
      </c>
      <c r="C799" t="s">
        <v>19</v>
      </c>
    </row>
    <row r="800" spans="2:3">
      <c r="B800" s="1">
        <v>37690</v>
      </c>
      <c r="C800" t="s">
        <v>13</v>
      </c>
    </row>
    <row r="801" spans="2:3">
      <c r="B801" s="1">
        <v>37691</v>
      </c>
      <c r="C801" t="s">
        <v>14</v>
      </c>
    </row>
    <row r="802" spans="2:3">
      <c r="B802" s="1">
        <v>37692</v>
      </c>
      <c r="C802" t="s">
        <v>15</v>
      </c>
    </row>
    <row r="803" spans="2:3">
      <c r="B803" s="1">
        <v>37693</v>
      </c>
      <c r="C803" t="s">
        <v>16</v>
      </c>
    </row>
    <row r="804" spans="2:3">
      <c r="B804" s="1">
        <v>37694</v>
      </c>
      <c r="C804" t="s">
        <v>17</v>
      </c>
    </row>
    <row r="805" spans="2:3">
      <c r="B805" s="1">
        <v>37695</v>
      </c>
      <c r="C805" t="s">
        <v>18</v>
      </c>
    </row>
    <row r="806" spans="2:3">
      <c r="B806" s="1">
        <v>37696</v>
      </c>
      <c r="C806" t="s">
        <v>19</v>
      </c>
    </row>
    <row r="807" spans="2:3">
      <c r="B807" s="1">
        <v>37697</v>
      </c>
      <c r="C807" t="s">
        <v>13</v>
      </c>
    </row>
    <row r="808" spans="2:3">
      <c r="B808" s="1">
        <v>37698</v>
      </c>
      <c r="C808" t="s">
        <v>14</v>
      </c>
    </row>
    <row r="809" spans="2:3">
      <c r="B809" s="1">
        <v>37699</v>
      </c>
      <c r="C809" t="s">
        <v>15</v>
      </c>
    </row>
    <row r="810" spans="2:3">
      <c r="B810" s="1">
        <v>37700</v>
      </c>
      <c r="C810" t="s">
        <v>16</v>
      </c>
    </row>
    <row r="811" spans="2:3">
      <c r="B811" s="1">
        <v>37701</v>
      </c>
      <c r="C811" t="s">
        <v>17</v>
      </c>
    </row>
    <row r="812" spans="2:3">
      <c r="B812" s="1">
        <v>37702</v>
      </c>
      <c r="C812" t="s">
        <v>18</v>
      </c>
    </row>
    <row r="813" spans="2:3">
      <c r="B813" s="1">
        <v>37703</v>
      </c>
      <c r="C813" t="s">
        <v>19</v>
      </c>
    </row>
    <row r="814" spans="2:3">
      <c r="B814" s="1">
        <v>37704</v>
      </c>
      <c r="C814" t="s">
        <v>13</v>
      </c>
    </row>
    <row r="815" spans="2:3">
      <c r="B815" s="1">
        <v>37705</v>
      </c>
      <c r="C815" t="s">
        <v>14</v>
      </c>
    </row>
    <row r="816" spans="2:3">
      <c r="B816" s="1">
        <v>37706</v>
      </c>
      <c r="C816" t="s">
        <v>15</v>
      </c>
    </row>
    <row r="817" spans="2:3">
      <c r="B817" s="1">
        <v>37707</v>
      </c>
      <c r="C817" t="s">
        <v>16</v>
      </c>
    </row>
    <row r="818" spans="2:3">
      <c r="B818" s="1">
        <v>37708</v>
      </c>
      <c r="C818" t="s">
        <v>17</v>
      </c>
    </row>
    <row r="819" spans="2:3">
      <c r="B819" s="1">
        <v>37709</v>
      </c>
      <c r="C819" t="s">
        <v>18</v>
      </c>
    </row>
    <row r="820" spans="2:3">
      <c r="B820" s="1">
        <v>37710</v>
      </c>
      <c r="C820" t="s">
        <v>19</v>
      </c>
    </row>
    <row r="821" spans="2:3">
      <c r="B821" s="1">
        <v>37711</v>
      </c>
      <c r="C821" t="s">
        <v>13</v>
      </c>
    </row>
    <row r="822" spans="2:3">
      <c r="B822" s="1">
        <v>37712</v>
      </c>
      <c r="C822" t="s">
        <v>14</v>
      </c>
    </row>
    <row r="823" spans="2:3">
      <c r="B823" s="1">
        <v>37713</v>
      </c>
      <c r="C823" t="s">
        <v>15</v>
      </c>
    </row>
    <row r="824" spans="2:3">
      <c r="B824" s="1">
        <v>37714</v>
      </c>
      <c r="C824" t="s">
        <v>16</v>
      </c>
    </row>
    <row r="825" spans="2:3">
      <c r="B825" s="1">
        <v>37715</v>
      </c>
      <c r="C825" t="s">
        <v>17</v>
      </c>
    </row>
    <row r="826" spans="2:3">
      <c r="B826" s="1">
        <v>37716</v>
      </c>
      <c r="C826" t="s">
        <v>18</v>
      </c>
    </row>
    <row r="827" spans="2:3">
      <c r="B827" s="1">
        <v>37717</v>
      </c>
      <c r="C827" t="s">
        <v>19</v>
      </c>
    </row>
    <row r="828" spans="2:3">
      <c r="B828" s="1">
        <v>37718</v>
      </c>
      <c r="C828" t="s">
        <v>13</v>
      </c>
    </row>
    <row r="829" spans="2:3">
      <c r="B829" s="1">
        <v>37719</v>
      </c>
      <c r="C829" t="s">
        <v>14</v>
      </c>
    </row>
    <row r="830" spans="2:3">
      <c r="B830" s="1">
        <v>37720</v>
      </c>
      <c r="C830" t="s">
        <v>15</v>
      </c>
    </row>
    <row r="831" spans="2:3">
      <c r="B831" s="1">
        <v>37721</v>
      </c>
      <c r="C831" t="s">
        <v>16</v>
      </c>
    </row>
    <row r="832" spans="2:3">
      <c r="B832" s="1">
        <v>37722</v>
      </c>
      <c r="C832" t="s">
        <v>17</v>
      </c>
    </row>
    <row r="833" spans="2:3">
      <c r="B833" s="1">
        <v>37723</v>
      </c>
      <c r="C833" t="s">
        <v>18</v>
      </c>
    </row>
    <row r="834" spans="2:3">
      <c r="B834" s="1">
        <v>37724</v>
      </c>
      <c r="C834" t="s">
        <v>19</v>
      </c>
    </row>
    <row r="835" spans="2:3">
      <c r="B835" s="1">
        <v>37725</v>
      </c>
      <c r="C835" t="s">
        <v>13</v>
      </c>
    </row>
    <row r="836" spans="2:3">
      <c r="B836" s="1">
        <v>37726</v>
      </c>
      <c r="C836" t="s">
        <v>14</v>
      </c>
    </row>
    <row r="837" spans="2:3">
      <c r="B837" s="1">
        <v>37727</v>
      </c>
      <c r="C837" t="s">
        <v>15</v>
      </c>
    </row>
    <row r="838" spans="2:3">
      <c r="B838" s="1">
        <v>37728</v>
      </c>
      <c r="C838" t="s">
        <v>16</v>
      </c>
    </row>
    <row r="839" spans="2:3">
      <c r="B839" s="1">
        <v>37729</v>
      </c>
      <c r="C839" t="s">
        <v>17</v>
      </c>
    </row>
    <row r="840" spans="2:3">
      <c r="B840" s="1">
        <v>37730</v>
      </c>
      <c r="C840" t="s">
        <v>18</v>
      </c>
    </row>
    <row r="841" spans="2:3">
      <c r="B841" s="1">
        <v>37731</v>
      </c>
      <c r="C841" t="s">
        <v>19</v>
      </c>
    </row>
    <row r="842" spans="2:3">
      <c r="B842" s="1">
        <v>37732</v>
      </c>
      <c r="C842" t="s">
        <v>13</v>
      </c>
    </row>
    <row r="843" spans="2:3">
      <c r="B843" s="1">
        <v>37733</v>
      </c>
      <c r="C843" t="s">
        <v>14</v>
      </c>
    </row>
    <row r="844" spans="2:3">
      <c r="B844" s="1">
        <v>37734</v>
      </c>
      <c r="C844" t="s">
        <v>15</v>
      </c>
    </row>
    <row r="845" spans="2:3">
      <c r="B845" s="1">
        <v>37735</v>
      </c>
      <c r="C845" t="s">
        <v>16</v>
      </c>
    </row>
    <row r="846" spans="2:3">
      <c r="B846" s="1">
        <v>37736</v>
      </c>
      <c r="C846" t="s">
        <v>17</v>
      </c>
    </row>
    <row r="847" spans="2:3">
      <c r="B847" s="1">
        <v>37737</v>
      </c>
      <c r="C847" t="s">
        <v>18</v>
      </c>
    </row>
    <row r="848" spans="2:3">
      <c r="B848" s="1">
        <v>37738</v>
      </c>
      <c r="C848" t="s">
        <v>19</v>
      </c>
    </row>
    <row r="849" spans="2:3">
      <c r="B849" s="1">
        <v>37739</v>
      </c>
      <c r="C849" t="s">
        <v>13</v>
      </c>
    </row>
    <row r="850" spans="2:3">
      <c r="B850" s="1">
        <v>37740</v>
      </c>
      <c r="C850" t="s">
        <v>14</v>
      </c>
    </row>
    <row r="851" spans="2:3">
      <c r="B851" s="1">
        <v>37741</v>
      </c>
      <c r="C851" t="s">
        <v>15</v>
      </c>
    </row>
    <row r="852" spans="2:3">
      <c r="B852" s="1">
        <v>37742</v>
      </c>
      <c r="C852" t="s">
        <v>16</v>
      </c>
    </row>
    <row r="853" spans="2:3">
      <c r="B853" s="1">
        <v>37743</v>
      </c>
      <c r="C853" t="s">
        <v>17</v>
      </c>
    </row>
    <row r="854" spans="2:3">
      <c r="B854" s="1">
        <v>37744</v>
      </c>
      <c r="C854" t="s">
        <v>18</v>
      </c>
    </row>
    <row r="855" spans="2:3">
      <c r="B855" s="1">
        <v>37745</v>
      </c>
      <c r="C855" t="s">
        <v>19</v>
      </c>
    </row>
    <row r="856" spans="2:3">
      <c r="B856" s="1">
        <v>37746</v>
      </c>
      <c r="C856" t="s">
        <v>13</v>
      </c>
    </row>
    <row r="857" spans="2:3">
      <c r="B857" s="1">
        <v>37747</v>
      </c>
      <c r="C857" t="s">
        <v>14</v>
      </c>
    </row>
    <row r="858" spans="2:3">
      <c r="B858" s="1">
        <v>37748</v>
      </c>
      <c r="C858" t="s">
        <v>15</v>
      </c>
    </row>
    <row r="859" spans="2:3">
      <c r="B859" s="1">
        <v>37749</v>
      </c>
      <c r="C859" t="s">
        <v>16</v>
      </c>
    </row>
    <row r="860" spans="2:3">
      <c r="B860" s="1">
        <v>37750</v>
      </c>
      <c r="C860" t="s">
        <v>17</v>
      </c>
    </row>
    <row r="861" spans="2:3">
      <c r="B861" s="1">
        <v>37751</v>
      </c>
      <c r="C861" t="s">
        <v>18</v>
      </c>
    </row>
    <row r="862" spans="2:3">
      <c r="B862" s="1">
        <v>37752</v>
      </c>
      <c r="C862" t="s">
        <v>19</v>
      </c>
    </row>
    <row r="863" spans="2:3">
      <c r="B863" s="1">
        <v>37753</v>
      </c>
      <c r="C863" t="s">
        <v>13</v>
      </c>
    </row>
    <row r="864" spans="2:3">
      <c r="B864" s="1">
        <v>37754</v>
      </c>
      <c r="C864" t="s">
        <v>14</v>
      </c>
    </row>
    <row r="865" spans="2:3">
      <c r="B865" s="1">
        <v>37755</v>
      </c>
      <c r="C865" t="s">
        <v>15</v>
      </c>
    </row>
    <row r="866" spans="2:3">
      <c r="B866" s="1">
        <v>37756</v>
      </c>
      <c r="C866" t="s">
        <v>16</v>
      </c>
    </row>
    <row r="867" spans="2:3">
      <c r="B867" s="1">
        <v>37757</v>
      </c>
      <c r="C867" t="s">
        <v>17</v>
      </c>
    </row>
    <row r="868" spans="2:3">
      <c r="B868" s="1">
        <v>37758</v>
      </c>
      <c r="C868" t="s">
        <v>18</v>
      </c>
    </row>
    <row r="869" spans="2:3">
      <c r="B869" s="1">
        <v>37759</v>
      </c>
      <c r="C869" t="s">
        <v>19</v>
      </c>
    </row>
    <row r="870" spans="2:3">
      <c r="B870" s="1">
        <v>37760</v>
      </c>
      <c r="C870" t="s">
        <v>13</v>
      </c>
    </row>
    <row r="871" spans="2:3">
      <c r="B871" s="1">
        <v>37761</v>
      </c>
      <c r="C871" t="s">
        <v>14</v>
      </c>
    </row>
    <row r="872" spans="2:3">
      <c r="B872" s="1">
        <v>37762</v>
      </c>
      <c r="C872" t="s">
        <v>15</v>
      </c>
    </row>
    <row r="873" spans="2:3">
      <c r="B873" s="1">
        <v>37763</v>
      </c>
      <c r="C873" t="s">
        <v>16</v>
      </c>
    </row>
    <row r="874" spans="2:3">
      <c r="B874" s="1">
        <v>37764</v>
      </c>
      <c r="C874" t="s">
        <v>17</v>
      </c>
    </row>
    <row r="875" spans="2:3">
      <c r="B875" s="1">
        <v>37765</v>
      </c>
      <c r="C875" t="s">
        <v>18</v>
      </c>
    </row>
    <row r="876" spans="2:3">
      <c r="B876" s="1">
        <v>37766</v>
      </c>
      <c r="C876" t="s">
        <v>19</v>
      </c>
    </row>
    <row r="877" spans="2:3">
      <c r="B877" s="1">
        <v>37767</v>
      </c>
      <c r="C877" t="s">
        <v>13</v>
      </c>
    </row>
    <row r="878" spans="2:3">
      <c r="B878" s="1">
        <v>37768</v>
      </c>
      <c r="C878" t="s">
        <v>14</v>
      </c>
    </row>
    <row r="879" spans="2:3">
      <c r="B879" s="1">
        <v>37769</v>
      </c>
      <c r="C879" t="s">
        <v>15</v>
      </c>
    </row>
    <row r="880" spans="2:3">
      <c r="B880" s="1">
        <v>37770</v>
      </c>
      <c r="C880" t="s">
        <v>16</v>
      </c>
    </row>
    <row r="881" spans="2:3">
      <c r="B881" s="1">
        <v>37771</v>
      </c>
      <c r="C881" t="s">
        <v>17</v>
      </c>
    </row>
    <row r="882" spans="2:3">
      <c r="B882" s="1">
        <v>37772</v>
      </c>
      <c r="C882" t="s">
        <v>18</v>
      </c>
    </row>
    <row r="883" spans="2:3">
      <c r="B883" s="1">
        <v>37773</v>
      </c>
      <c r="C883" t="s">
        <v>19</v>
      </c>
    </row>
    <row r="884" spans="2:3">
      <c r="B884" s="1">
        <v>37774</v>
      </c>
      <c r="C884" t="s">
        <v>13</v>
      </c>
    </row>
    <row r="885" spans="2:3">
      <c r="B885" s="1">
        <v>37775</v>
      </c>
      <c r="C885" t="s">
        <v>14</v>
      </c>
    </row>
    <row r="886" spans="2:3">
      <c r="B886" s="1">
        <v>37776</v>
      </c>
      <c r="C886" t="s">
        <v>15</v>
      </c>
    </row>
    <row r="887" spans="2:3">
      <c r="B887" s="1">
        <v>37777</v>
      </c>
      <c r="C887" t="s">
        <v>16</v>
      </c>
    </row>
    <row r="888" spans="2:3">
      <c r="B888" s="1">
        <v>37778</v>
      </c>
      <c r="C888" t="s">
        <v>17</v>
      </c>
    </row>
    <row r="889" spans="2:3">
      <c r="B889" s="1">
        <v>37779</v>
      </c>
      <c r="C889" t="s">
        <v>18</v>
      </c>
    </row>
    <row r="890" spans="2:3">
      <c r="B890" s="1">
        <v>37780</v>
      </c>
      <c r="C890" t="s">
        <v>19</v>
      </c>
    </row>
    <row r="891" spans="2:3">
      <c r="B891" s="1">
        <v>37781</v>
      </c>
      <c r="C891" t="s">
        <v>13</v>
      </c>
    </row>
    <row r="892" spans="2:3">
      <c r="B892" s="1">
        <v>37782</v>
      </c>
      <c r="C892" t="s">
        <v>14</v>
      </c>
    </row>
    <row r="893" spans="2:3">
      <c r="B893" s="1">
        <v>37783</v>
      </c>
      <c r="C893" t="s">
        <v>15</v>
      </c>
    </row>
    <row r="894" spans="2:3">
      <c r="B894" s="1">
        <v>37784</v>
      </c>
      <c r="C894" t="s">
        <v>16</v>
      </c>
    </row>
    <row r="895" spans="2:3">
      <c r="B895" s="1">
        <v>37785</v>
      </c>
      <c r="C895" t="s">
        <v>17</v>
      </c>
    </row>
    <row r="896" spans="2:3">
      <c r="B896" s="1">
        <v>37786</v>
      </c>
      <c r="C896" t="s">
        <v>18</v>
      </c>
    </row>
    <row r="897" spans="2:3">
      <c r="B897" s="1">
        <v>37787</v>
      </c>
      <c r="C897" t="s">
        <v>19</v>
      </c>
    </row>
    <row r="898" spans="2:3">
      <c r="B898" s="1">
        <v>37788</v>
      </c>
      <c r="C898" t="s">
        <v>13</v>
      </c>
    </row>
    <row r="899" spans="2:3">
      <c r="B899" s="1">
        <v>37789</v>
      </c>
      <c r="C899" t="s">
        <v>14</v>
      </c>
    </row>
    <row r="900" spans="2:3">
      <c r="B900" s="1">
        <v>37790</v>
      </c>
      <c r="C900" t="s">
        <v>15</v>
      </c>
    </row>
    <row r="901" spans="2:3">
      <c r="B901" s="1">
        <v>37791</v>
      </c>
      <c r="C901" t="s">
        <v>16</v>
      </c>
    </row>
    <row r="902" spans="2:3">
      <c r="B902" s="1">
        <v>37792</v>
      </c>
      <c r="C902" t="s">
        <v>17</v>
      </c>
    </row>
    <row r="903" spans="2:3">
      <c r="B903" s="1">
        <v>37793</v>
      </c>
      <c r="C903" t="s">
        <v>18</v>
      </c>
    </row>
    <row r="904" spans="2:3">
      <c r="B904" s="1">
        <v>37794</v>
      </c>
      <c r="C904" t="s">
        <v>19</v>
      </c>
    </row>
    <row r="905" spans="2:3">
      <c r="B905" s="1">
        <v>37795</v>
      </c>
      <c r="C905" t="s">
        <v>13</v>
      </c>
    </row>
    <row r="906" spans="2:3">
      <c r="B906" s="1">
        <v>37796</v>
      </c>
      <c r="C906" t="s">
        <v>14</v>
      </c>
    </row>
    <row r="907" spans="2:3">
      <c r="B907" s="1">
        <v>37797</v>
      </c>
      <c r="C907" t="s">
        <v>15</v>
      </c>
    </row>
    <row r="908" spans="2:3">
      <c r="B908" s="1">
        <v>37798</v>
      </c>
      <c r="C908" t="s">
        <v>16</v>
      </c>
    </row>
    <row r="909" spans="2:3">
      <c r="B909" s="1">
        <v>37799</v>
      </c>
      <c r="C909" t="s">
        <v>17</v>
      </c>
    </row>
    <row r="910" spans="2:3">
      <c r="B910" s="1">
        <v>37800</v>
      </c>
      <c r="C910" t="s">
        <v>18</v>
      </c>
    </row>
    <row r="911" spans="2:3">
      <c r="B911" s="1">
        <v>37801</v>
      </c>
      <c r="C911" t="s">
        <v>19</v>
      </c>
    </row>
    <row r="912" spans="2:3">
      <c r="B912" s="1">
        <v>37802</v>
      </c>
      <c r="C912" t="s">
        <v>13</v>
      </c>
    </row>
    <row r="913" spans="2:3">
      <c r="B913" s="1">
        <v>37803</v>
      </c>
      <c r="C913" t="s">
        <v>14</v>
      </c>
    </row>
    <row r="914" spans="2:3">
      <c r="B914" s="1">
        <v>37804</v>
      </c>
      <c r="C914" t="s">
        <v>15</v>
      </c>
    </row>
    <row r="915" spans="2:3">
      <c r="B915" s="1">
        <v>37805</v>
      </c>
      <c r="C915" t="s">
        <v>16</v>
      </c>
    </row>
    <row r="916" spans="2:3">
      <c r="B916" s="1">
        <v>37806</v>
      </c>
      <c r="C916" t="s">
        <v>17</v>
      </c>
    </row>
    <row r="917" spans="2:3">
      <c r="B917" s="1">
        <v>37807</v>
      </c>
      <c r="C917" t="s">
        <v>18</v>
      </c>
    </row>
    <row r="918" spans="2:3">
      <c r="B918" s="1">
        <v>37808</v>
      </c>
      <c r="C918" t="s">
        <v>19</v>
      </c>
    </row>
    <row r="919" spans="2:3">
      <c r="B919" s="1">
        <v>37809</v>
      </c>
      <c r="C919" t="s">
        <v>13</v>
      </c>
    </row>
    <row r="920" spans="2:3">
      <c r="B920" s="1">
        <v>37810</v>
      </c>
      <c r="C920" t="s">
        <v>14</v>
      </c>
    </row>
    <row r="921" spans="2:3">
      <c r="B921" s="1">
        <v>37811</v>
      </c>
      <c r="C921" t="s">
        <v>15</v>
      </c>
    </row>
    <row r="922" spans="2:3">
      <c r="B922" s="1">
        <v>37812</v>
      </c>
      <c r="C922" t="s">
        <v>16</v>
      </c>
    </row>
    <row r="923" spans="2:3">
      <c r="B923" s="1">
        <v>37813</v>
      </c>
      <c r="C923" t="s">
        <v>17</v>
      </c>
    </row>
    <row r="924" spans="2:3">
      <c r="B924" s="1">
        <v>37814</v>
      </c>
      <c r="C924" t="s">
        <v>18</v>
      </c>
    </row>
    <row r="925" spans="2:3">
      <c r="B925" s="1">
        <v>37815</v>
      </c>
      <c r="C925" t="s">
        <v>19</v>
      </c>
    </row>
    <row r="926" spans="2:3">
      <c r="B926" s="1">
        <v>37816</v>
      </c>
      <c r="C926" t="s">
        <v>13</v>
      </c>
    </row>
    <row r="927" spans="2:3">
      <c r="B927" s="1">
        <v>37817</v>
      </c>
      <c r="C927" t="s">
        <v>14</v>
      </c>
    </row>
    <row r="928" spans="2:3">
      <c r="B928" s="1">
        <v>37818</v>
      </c>
      <c r="C928" t="s">
        <v>15</v>
      </c>
    </row>
    <row r="929" spans="2:3">
      <c r="B929" s="1">
        <v>37819</v>
      </c>
      <c r="C929" t="s">
        <v>16</v>
      </c>
    </row>
    <row r="930" spans="2:3">
      <c r="B930" s="1">
        <v>37820</v>
      </c>
      <c r="C930" t="s">
        <v>17</v>
      </c>
    </row>
    <row r="931" spans="2:3">
      <c r="B931" s="1">
        <v>37821</v>
      </c>
      <c r="C931" t="s">
        <v>18</v>
      </c>
    </row>
    <row r="932" spans="2:3">
      <c r="B932" s="1">
        <v>37822</v>
      </c>
      <c r="C932" t="s">
        <v>19</v>
      </c>
    </row>
    <row r="933" spans="2:3">
      <c r="B933" s="1">
        <v>37823</v>
      </c>
      <c r="C933" t="s">
        <v>13</v>
      </c>
    </row>
    <row r="934" spans="2:3">
      <c r="B934" s="1">
        <v>37824</v>
      </c>
      <c r="C934" t="s">
        <v>14</v>
      </c>
    </row>
    <row r="935" spans="2:3">
      <c r="B935" s="1">
        <v>37825</v>
      </c>
      <c r="C935" t="s">
        <v>15</v>
      </c>
    </row>
    <row r="936" spans="2:3">
      <c r="B936" s="1">
        <v>37826</v>
      </c>
      <c r="C936" t="s">
        <v>16</v>
      </c>
    </row>
    <row r="937" spans="2:3">
      <c r="B937" s="1">
        <v>37827</v>
      </c>
      <c r="C937" t="s">
        <v>17</v>
      </c>
    </row>
    <row r="938" spans="2:3">
      <c r="B938" s="1">
        <v>37828</v>
      </c>
      <c r="C938" t="s">
        <v>18</v>
      </c>
    </row>
    <row r="939" spans="2:3">
      <c r="B939" s="1">
        <v>37829</v>
      </c>
      <c r="C939" t="s">
        <v>19</v>
      </c>
    </row>
    <row r="940" spans="2:3">
      <c r="B940" s="1">
        <v>37830</v>
      </c>
      <c r="C940" t="s">
        <v>13</v>
      </c>
    </row>
    <row r="941" spans="2:3">
      <c r="B941" s="1">
        <v>37831</v>
      </c>
      <c r="C941" t="s">
        <v>14</v>
      </c>
    </row>
    <row r="942" spans="2:3">
      <c r="B942" s="1">
        <v>37832</v>
      </c>
      <c r="C942" t="s">
        <v>15</v>
      </c>
    </row>
    <row r="943" spans="2:3">
      <c r="B943" s="1">
        <v>37833</v>
      </c>
      <c r="C943" t="s">
        <v>16</v>
      </c>
    </row>
    <row r="944" spans="2:3">
      <c r="B944" s="1">
        <v>37834</v>
      </c>
      <c r="C944" t="s">
        <v>17</v>
      </c>
    </row>
    <row r="945" spans="2:3">
      <c r="B945" s="1">
        <v>37835</v>
      </c>
      <c r="C945" t="s">
        <v>18</v>
      </c>
    </row>
    <row r="946" spans="2:3">
      <c r="B946" s="1">
        <v>37836</v>
      </c>
      <c r="C946" t="s">
        <v>19</v>
      </c>
    </row>
    <row r="947" spans="2:3">
      <c r="B947" s="1">
        <v>37837</v>
      </c>
      <c r="C947" t="s">
        <v>13</v>
      </c>
    </row>
    <row r="948" spans="2:3">
      <c r="B948" s="1">
        <v>37838</v>
      </c>
      <c r="C948" t="s">
        <v>14</v>
      </c>
    </row>
    <row r="949" spans="2:3">
      <c r="B949" s="1">
        <v>37839</v>
      </c>
      <c r="C949" t="s">
        <v>15</v>
      </c>
    </row>
    <row r="950" spans="2:3">
      <c r="B950" s="1">
        <v>37840</v>
      </c>
      <c r="C950" t="s">
        <v>16</v>
      </c>
    </row>
    <row r="951" spans="2:3">
      <c r="B951" s="1">
        <v>37841</v>
      </c>
      <c r="C951" t="s">
        <v>17</v>
      </c>
    </row>
    <row r="952" spans="2:3">
      <c r="B952" s="1">
        <v>37842</v>
      </c>
      <c r="C952" t="s">
        <v>18</v>
      </c>
    </row>
    <row r="953" spans="2:3">
      <c r="B953" s="1">
        <v>37843</v>
      </c>
      <c r="C953" t="s">
        <v>19</v>
      </c>
    </row>
    <row r="954" spans="2:3">
      <c r="B954" s="1">
        <v>37844</v>
      </c>
      <c r="C954" t="s">
        <v>13</v>
      </c>
    </row>
    <row r="955" spans="2:3">
      <c r="B955" s="1">
        <v>37845</v>
      </c>
      <c r="C955" t="s">
        <v>14</v>
      </c>
    </row>
    <row r="956" spans="2:3">
      <c r="B956" s="1">
        <v>37846</v>
      </c>
      <c r="C956" t="s">
        <v>15</v>
      </c>
    </row>
    <row r="957" spans="2:3">
      <c r="B957" s="1">
        <v>37847</v>
      </c>
      <c r="C957" t="s">
        <v>16</v>
      </c>
    </row>
    <row r="958" spans="2:3">
      <c r="B958" s="1">
        <v>37848</v>
      </c>
      <c r="C958" t="s">
        <v>17</v>
      </c>
    </row>
    <row r="959" spans="2:3">
      <c r="B959" s="1">
        <v>37849</v>
      </c>
      <c r="C959" t="s">
        <v>18</v>
      </c>
    </row>
    <row r="960" spans="2:3">
      <c r="B960" s="1">
        <v>37850</v>
      </c>
      <c r="C960" t="s">
        <v>19</v>
      </c>
    </row>
    <row r="961" spans="2:3">
      <c r="B961" s="1">
        <v>37851</v>
      </c>
      <c r="C961" t="s">
        <v>13</v>
      </c>
    </row>
    <row r="962" spans="2:3">
      <c r="B962" s="1">
        <v>37852</v>
      </c>
      <c r="C962" t="s">
        <v>14</v>
      </c>
    </row>
    <row r="963" spans="2:3">
      <c r="B963" s="1">
        <v>37853</v>
      </c>
      <c r="C963" t="s">
        <v>15</v>
      </c>
    </row>
    <row r="964" spans="2:3">
      <c r="B964" s="1">
        <v>37854</v>
      </c>
      <c r="C964" t="s">
        <v>16</v>
      </c>
    </row>
    <row r="965" spans="2:3">
      <c r="B965" s="1">
        <v>37855</v>
      </c>
      <c r="C965" t="s">
        <v>17</v>
      </c>
    </row>
    <row r="966" spans="2:3">
      <c r="B966" s="1">
        <v>37856</v>
      </c>
      <c r="C966" t="s">
        <v>18</v>
      </c>
    </row>
    <row r="967" spans="2:3">
      <c r="B967" s="1">
        <v>37857</v>
      </c>
      <c r="C967" t="s">
        <v>19</v>
      </c>
    </row>
    <row r="968" spans="2:3">
      <c r="B968" s="1">
        <v>37858</v>
      </c>
      <c r="C968" t="s">
        <v>13</v>
      </c>
    </row>
    <row r="969" spans="2:3">
      <c r="B969" s="1">
        <v>37859</v>
      </c>
      <c r="C969" t="s">
        <v>14</v>
      </c>
    </row>
    <row r="970" spans="2:3">
      <c r="B970" s="1">
        <v>37860</v>
      </c>
      <c r="C970" t="s">
        <v>15</v>
      </c>
    </row>
    <row r="971" spans="2:3">
      <c r="B971" s="1">
        <v>37861</v>
      </c>
      <c r="C971" t="s">
        <v>16</v>
      </c>
    </row>
    <row r="972" spans="2:3">
      <c r="B972" s="1">
        <v>37862</v>
      </c>
      <c r="C972" t="s">
        <v>17</v>
      </c>
    </row>
    <row r="973" spans="2:3">
      <c r="B973" s="1">
        <v>37863</v>
      </c>
      <c r="C973" t="s">
        <v>18</v>
      </c>
    </row>
    <row r="974" spans="2:3">
      <c r="B974" s="1">
        <v>37864</v>
      </c>
      <c r="C974" t="s">
        <v>19</v>
      </c>
    </row>
    <row r="975" spans="2:3">
      <c r="B975" s="1">
        <v>37865</v>
      </c>
      <c r="C975" t="s">
        <v>13</v>
      </c>
    </row>
    <row r="976" spans="2:3">
      <c r="B976" s="1">
        <v>37866</v>
      </c>
      <c r="C976" t="s">
        <v>14</v>
      </c>
    </row>
    <row r="977" spans="2:3">
      <c r="B977" s="1">
        <v>37867</v>
      </c>
      <c r="C977" t="s">
        <v>15</v>
      </c>
    </row>
    <row r="978" spans="2:3">
      <c r="B978" s="1">
        <v>37868</v>
      </c>
      <c r="C978" t="s">
        <v>16</v>
      </c>
    </row>
    <row r="979" spans="2:3">
      <c r="B979" s="1">
        <v>37869</v>
      </c>
      <c r="C979" t="s">
        <v>17</v>
      </c>
    </row>
    <row r="980" spans="2:3">
      <c r="B980" s="1">
        <v>37870</v>
      </c>
      <c r="C980" t="s">
        <v>18</v>
      </c>
    </row>
    <row r="981" spans="2:3">
      <c r="B981" s="1">
        <v>37871</v>
      </c>
      <c r="C981" t="s">
        <v>19</v>
      </c>
    </row>
    <row r="982" spans="2:3">
      <c r="B982" s="1">
        <v>37872</v>
      </c>
      <c r="C982" t="s">
        <v>13</v>
      </c>
    </row>
    <row r="983" spans="2:3">
      <c r="B983" s="1">
        <v>37873</v>
      </c>
      <c r="C983" t="s">
        <v>14</v>
      </c>
    </row>
    <row r="984" spans="2:3">
      <c r="B984" s="1">
        <v>37874</v>
      </c>
      <c r="C984" t="s">
        <v>15</v>
      </c>
    </row>
    <row r="985" spans="2:3">
      <c r="B985" s="1">
        <v>37875</v>
      </c>
      <c r="C985" t="s">
        <v>16</v>
      </c>
    </row>
    <row r="986" spans="2:3">
      <c r="B986" s="1">
        <v>37876</v>
      </c>
      <c r="C986" t="s">
        <v>17</v>
      </c>
    </row>
    <row r="987" spans="2:3">
      <c r="B987" s="1">
        <v>37877</v>
      </c>
      <c r="C987" t="s">
        <v>18</v>
      </c>
    </row>
    <row r="988" spans="2:3">
      <c r="B988" s="1">
        <v>37878</v>
      </c>
      <c r="C988" t="s">
        <v>19</v>
      </c>
    </row>
    <row r="989" spans="2:3">
      <c r="B989" s="1">
        <v>37879</v>
      </c>
      <c r="C989" t="s">
        <v>13</v>
      </c>
    </row>
    <row r="990" spans="2:3">
      <c r="B990" s="1">
        <v>37880</v>
      </c>
      <c r="C990" t="s">
        <v>14</v>
      </c>
    </row>
    <row r="991" spans="2:3">
      <c r="B991" s="1">
        <v>37881</v>
      </c>
      <c r="C991" t="s">
        <v>15</v>
      </c>
    </row>
    <row r="992" spans="2:3">
      <c r="B992" s="1">
        <v>37882</v>
      </c>
      <c r="C992" t="s">
        <v>16</v>
      </c>
    </row>
    <row r="993" spans="2:3">
      <c r="B993" s="1">
        <v>37883</v>
      </c>
      <c r="C993" t="s">
        <v>17</v>
      </c>
    </row>
    <row r="994" spans="2:3">
      <c r="B994" s="1">
        <v>37884</v>
      </c>
      <c r="C994" t="s">
        <v>18</v>
      </c>
    </row>
    <row r="995" spans="2:3">
      <c r="B995" s="1">
        <v>37885</v>
      </c>
      <c r="C995" t="s">
        <v>19</v>
      </c>
    </row>
    <row r="996" spans="2:3">
      <c r="B996" s="1">
        <v>37886</v>
      </c>
      <c r="C996" t="s">
        <v>13</v>
      </c>
    </row>
    <row r="997" spans="2:3">
      <c r="B997" s="1">
        <v>37887</v>
      </c>
      <c r="C997" t="s">
        <v>14</v>
      </c>
    </row>
    <row r="998" spans="2:3">
      <c r="B998" s="1">
        <v>37888</v>
      </c>
      <c r="C998" t="s">
        <v>15</v>
      </c>
    </row>
    <row r="999" spans="2:3">
      <c r="B999" s="1">
        <v>37889</v>
      </c>
      <c r="C999" t="s">
        <v>16</v>
      </c>
    </row>
    <row r="1000" spans="2:3">
      <c r="B1000" s="1">
        <v>37890</v>
      </c>
      <c r="C1000" t="s">
        <v>17</v>
      </c>
    </row>
    <row r="1001" spans="2:3">
      <c r="B1001" s="1">
        <v>37891</v>
      </c>
      <c r="C1001" t="s">
        <v>18</v>
      </c>
    </row>
    <row r="1002" spans="2:3">
      <c r="B1002" s="1">
        <v>37892</v>
      </c>
      <c r="C1002" t="s">
        <v>19</v>
      </c>
    </row>
    <row r="1003" spans="2:3">
      <c r="B1003" s="1">
        <v>37893</v>
      </c>
      <c r="C1003" t="s">
        <v>13</v>
      </c>
    </row>
    <row r="1004" spans="2:3">
      <c r="B1004" s="1">
        <v>37894</v>
      </c>
      <c r="C1004" t="s">
        <v>14</v>
      </c>
    </row>
    <row r="1005" spans="2:3">
      <c r="B1005" s="1">
        <v>37895</v>
      </c>
      <c r="C1005" t="s">
        <v>15</v>
      </c>
    </row>
    <row r="1006" spans="2:3">
      <c r="B1006" s="1">
        <v>37896</v>
      </c>
      <c r="C1006" t="s">
        <v>16</v>
      </c>
    </row>
    <row r="1007" spans="2:3">
      <c r="B1007" s="1">
        <v>37897</v>
      </c>
      <c r="C1007" t="s">
        <v>17</v>
      </c>
    </row>
    <row r="1008" spans="2:3">
      <c r="B1008" s="1">
        <v>37898</v>
      </c>
      <c r="C1008" t="s">
        <v>18</v>
      </c>
    </row>
    <row r="1009" spans="2:3">
      <c r="B1009" s="1">
        <v>37899</v>
      </c>
      <c r="C1009" t="s">
        <v>19</v>
      </c>
    </row>
    <row r="1010" spans="2:3">
      <c r="B1010" s="1">
        <v>37900</v>
      </c>
      <c r="C1010" t="s">
        <v>13</v>
      </c>
    </row>
    <row r="1011" spans="2:3">
      <c r="B1011" s="1">
        <v>37901</v>
      </c>
      <c r="C1011" t="s">
        <v>14</v>
      </c>
    </row>
    <row r="1012" spans="2:3">
      <c r="B1012" s="1">
        <v>37902</v>
      </c>
      <c r="C1012" t="s">
        <v>15</v>
      </c>
    </row>
    <row r="1013" spans="2:3">
      <c r="B1013" s="1">
        <v>37903</v>
      </c>
      <c r="C1013" t="s">
        <v>16</v>
      </c>
    </row>
    <row r="1014" spans="2:3">
      <c r="B1014" s="1">
        <v>37904</v>
      </c>
      <c r="C1014" t="s">
        <v>17</v>
      </c>
    </row>
    <row r="1015" spans="2:3">
      <c r="B1015" s="1">
        <v>37905</v>
      </c>
      <c r="C1015" t="s">
        <v>18</v>
      </c>
    </row>
    <row r="1016" spans="2:3">
      <c r="B1016" s="1">
        <v>37906</v>
      </c>
      <c r="C1016" t="s">
        <v>19</v>
      </c>
    </row>
    <row r="1017" spans="2:3">
      <c r="B1017" s="1">
        <v>37907</v>
      </c>
      <c r="C1017" t="s">
        <v>13</v>
      </c>
    </row>
    <row r="1018" spans="2:3">
      <c r="B1018" s="1">
        <v>37908</v>
      </c>
      <c r="C1018" t="s">
        <v>14</v>
      </c>
    </row>
    <row r="1019" spans="2:3">
      <c r="B1019" s="1">
        <v>37909</v>
      </c>
      <c r="C1019" t="s">
        <v>15</v>
      </c>
    </row>
    <row r="1020" spans="2:3">
      <c r="B1020" s="1">
        <v>37910</v>
      </c>
      <c r="C1020" t="s">
        <v>16</v>
      </c>
    </row>
    <row r="1021" spans="2:3">
      <c r="B1021" s="1">
        <v>37911</v>
      </c>
      <c r="C1021" t="s">
        <v>17</v>
      </c>
    </row>
    <row r="1022" spans="2:3">
      <c r="B1022" s="1">
        <v>37912</v>
      </c>
      <c r="C1022" t="s">
        <v>18</v>
      </c>
    </row>
    <row r="1023" spans="2:3">
      <c r="B1023" s="1">
        <v>37913</v>
      </c>
      <c r="C1023" t="s">
        <v>19</v>
      </c>
    </row>
    <row r="1024" spans="2:3">
      <c r="B1024" s="1">
        <v>37914</v>
      </c>
      <c r="C1024" t="s">
        <v>13</v>
      </c>
    </row>
    <row r="1025" spans="2:3">
      <c r="B1025" s="1">
        <v>37915</v>
      </c>
      <c r="C1025" t="s">
        <v>14</v>
      </c>
    </row>
    <row r="1026" spans="2:3">
      <c r="B1026" s="1">
        <v>37916</v>
      </c>
      <c r="C1026" t="s">
        <v>15</v>
      </c>
    </row>
    <row r="1027" spans="2:3">
      <c r="B1027" s="1">
        <v>37917</v>
      </c>
      <c r="C1027" t="s">
        <v>16</v>
      </c>
    </row>
    <row r="1028" spans="2:3">
      <c r="B1028" s="1">
        <v>37918</v>
      </c>
      <c r="C1028" t="s">
        <v>17</v>
      </c>
    </row>
    <row r="1029" spans="2:3">
      <c r="B1029" s="1">
        <v>37919</v>
      </c>
      <c r="C1029" t="s">
        <v>18</v>
      </c>
    </row>
    <row r="1030" spans="2:3">
      <c r="B1030" s="1">
        <v>37920</v>
      </c>
      <c r="C1030" t="s">
        <v>19</v>
      </c>
    </row>
    <row r="1031" spans="2:3">
      <c r="B1031" s="1">
        <v>37921</v>
      </c>
      <c r="C1031" t="s">
        <v>13</v>
      </c>
    </row>
    <row r="1032" spans="2:3">
      <c r="B1032" s="1">
        <v>37922</v>
      </c>
      <c r="C1032" t="s">
        <v>14</v>
      </c>
    </row>
    <row r="1033" spans="2:3">
      <c r="B1033" s="1">
        <v>37923</v>
      </c>
      <c r="C1033" t="s">
        <v>15</v>
      </c>
    </row>
    <row r="1034" spans="2:3">
      <c r="B1034" s="1">
        <v>37924</v>
      </c>
      <c r="C1034" t="s">
        <v>16</v>
      </c>
    </row>
    <row r="1035" spans="2:3">
      <c r="B1035" s="1">
        <v>37925</v>
      </c>
      <c r="C1035" t="s">
        <v>17</v>
      </c>
    </row>
    <row r="1036" spans="2:3">
      <c r="B1036" s="1">
        <v>37926</v>
      </c>
      <c r="C1036" t="s">
        <v>18</v>
      </c>
    </row>
    <row r="1037" spans="2:3">
      <c r="B1037" s="1">
        <v>37927</v>
      </c>
      <c r="C1037" t="s">
        <v>19</v>
      </c>
    </row>
    <row r="1038" spans="2:3">
      <c r="B1038" s="1">
        <v>37928</v>
      </c>
      <c r="C1038" t="s">
        <v>13</v>
      </c>
    </row>
    <row r="1039" spans="2:3">
      <c r="B1039" s="1">
        <v>37929</v>
      </c>
      <c r="C1039" t="s">
        <v>14</v>
      </c>
    </row>
    <row r="1040" spans="2:3">
      <c r="B1040" s="1">
        <v>37930</v>
      </c>
      <c r="C1040" t="s">
        <v>15</v>
      </c>
    </row>
    <row r="1041" spans="2:3">
      <c r="B1041" s="1">
        <v>37931</v>
      </c>
      <c r="C1041" t="s">
        <v>16</v>
      </c>
    </row>
    <row r="1042" spans="2:3">
      <c r="B1042" s="1">
        <v>37932</v>
      </c>
      <c r="C1042" t="s">
        <v>17</v>
      </c>
    </row>
    <row r="1043" spans="2:3">
      <c r="B1043" s="1">
        <v>37933</v>
      </c>
      <c r="C1043" t="s">
        <v>18</v>
      </c>
    </row>
    <row r="1044" spans="2:3">
      <c r="B1044" s="1">
        <v>37934</v>
      </c>
      <c r="C1044" t="s">
        <v>19</v>
      </c>
    </row>
    <row r="1045" spans="2:3">
      <c r="B1045" s="1">
        <v>37935</v>
      </c>
      <c r="C1045" t="s">
        <v>13</v>
      </c>
    </row>
    <row r="1046" spans="2:3">
      <c r="B1046" s="1">
        <v>37936</v>
      </c>
      <c r="C1046" t="s">
        <v>14</v>
      </c>
    </row>
    <row r="1047" spans="2:3">
      <c r="B1047" s="1">
        <v>37937</v>
      </c>
      <c r="C1047" t="s">
        <v>15</v>
      </c>
    </row>
    <row r="1048" spans="2:3">
      <c r="B1048" s="1">
        <v>37938</v>
      </c>
      <c r="C1048" t="s">
        <v>16</v>
      </c>
    </row>
    <row r="1049" spans="2:3">
      <c r="B1049" s="1">
        <v>37939</v>
      </c>
      <c r="C1049" t="s">
        <v>17</v>
      </c>
    </row>
    <row r="1050" spans="2:3">
      <c r="B1050" s="1">
        <v>37940</v>
      </c>
      <c r="C1050" t="s">
        <v>18</v>
      </c>
    </row>
    <row r="1051" spans="2:3">
      <c r="B1051" s="1">
        <v>37941</v>
      </c>
      <c r="C1051" t="s">
        <v>19</v>
      </c>
    </row>
    <row r="1052" spans="2:3">
      <c r="B1052" s="1">
        <v>37942</v>
      </c>
      <c r="C1052" t="s">
        <v>13</v>
      </c>
    </row>
    <row r="1053" spans="2:3">
      <c r="B1053" s="1">
        <v>37943</v>
      </c>
      <c r="C1053" t="s">
        <v>14</v>
      </c>
    </row>
    <row r="1054" spans="2:3">
      <c r="B1054" s="1">
        <v>37944</v>
      </c>
      <c r="C1054" t="s">
        <v>15</v>
      </c>
    </row>
    <row r="1055" spans="2:3">
      <c r="B1055" s="1">
        <v>37945</v>
      </c>
      <c r="C1055" t="s">
        <v>16</v>
      </c>
    </row>
    <row r="1056" spans="2:3">
      <c r="B1056" s="1">
        <v>37946</v>
      </c>
      <c r="C1056" t="s">
        <v>17</v>
      </c>
    </row>
    <row r="1057" spans="2:3">
      <c r="B1057" s="1">
        <v>37947</v>
      </c>
      <c r="C1057" t="s">
        <v>18</v>
      </c>
    </row>
    <row r="1058" spans="2:3">
      <c r="B1058" s="1">
        <v>37948</v>
      </c>
      <c r="C1058" t="s">
        <v>19</v>
      </c>
    </row>
    <row r="1059" spans="2:3">
      <c r="B1059" s="1">
        <v>37949</v>
      </c>
      <c r="C1059" t="s">
        <v>13</v>
      </c>
    </row>
    <row r="1060" spans="2:3">
      <c r="B1060" s="1">
        <v>37950</v>
      </c>
      <c r="C1060" t="s">
        <v>14</v>
      </c>
    </row>
    <row r="1061" spans="2:3">
      <c r="B1061" s="1">
        <v>37951</v>
      </c>
      <c r="C1061" t="s">
        <v>15</v>
      </c>
    </row>
    <row r="1062" spans="2:3">
      <c r="B1062" s="1">
        <v>37952</v>
      </c>
      <c r="C1062" t="s">
        <v>16</v>
      </c>
    </row>
    <row r="1063" spans="2:3">
      <c r="B1063" s="1">
        <v>37953</v>
      </c>
      <c r="C1063" t="s">
        <v>17</v>
      </c>
    </row>
    <row r="1064" spans="2:3">
      <c r="B1064" s="1">
        <v>37954</v>
      </c>
      <c r="C1064" t="s">
        <v>18</v>
      </c>
    </row>
    <row r="1065" spans="2:3">
      <c r="B1065" s="1">
        <v>37955</v>
      </c>
      <c r="C1065" t="s">
        <v>19</v>
      </c>
    </row>
    <row r="1066" spans="2:3">
      <c r="B1066" s="1">
        <v>37956</v>
      </c>
      <c r="C1066" t="s">
        <v>13</v>
      </c>
    </row>
    <row r="1067" spans="2:3">
      <c r="B1067" s="1">
        <v>37957</v>
      </c>
      <c r="C1067" t="s">
        <v>14</v>
      </c>
    </row>
    <row r="1068" spans="2:3">
      <c r="B1068" s="1">
        <v>37958</v>
      </c>
      <c r="C1068" t="s">
        <v>15</v>
      </c>
    </row>
    <row r="1069" spans="2:3">
      <c r="B1069" s="1">
        <v>37959</v>
      </c>
      <c r="C1069" t="s">
        <v>16</v>
      </c>
    </row>
    <row r="1070" spans="2:3">
      <c r="B1070" s="1">
        <v>37960</v>
      </c>
      <c r="C1070" t="s">
        <v>17</v>
      </c>
    </row>
    <row r="1071" spans="2:3">
      <c r="B1071" s="1">
        <v>37961</v>
      </c>
      <c r="C1071" t="s">
        <v>18</v>
      </c>
    </row>
    <row r="1072" spans="2:3">
      <c r="B1072" s="1">
        <v>37962</v>
      </c>
      <c r="C1072" t="s">
        <v>19</v>
      </c>
    </row>
    <row r="1073" spans="2:3">
      <c r="B1073" s="1">
        <v>37963</v>
      </c>
      <c r="C1073" t="s">
        <v>13</v>
      </c>
    </row>
    <row r="1074" spans="2:3">
      <c r="B1074" s="1">
        <v>37964</v>
      </c>
      <c r="C1074" t="s">
        <v>14</v>
      </c>
    </row>
    <row r="1075" spans="2:3">
      <c r="B1075" s="1">
        <v>37965</v>
      </c>
      <c r="C1075" t="s">
        <v>15</v>
      </c>
    </row>
    <row r="1076" spans="2:3">
      <c r="B1076" s="1">
        <v>37966</v>
      </c>
      <c r="C1076" t="s">
        <v>16</v>
      </c>
    </row>
    <row r="1077" spans="2:3">
      <c r="B1077" s="1">
        <v>37967</v>
      </c>
      <c r="C1077" t="s">
        <v>17</v>
      </c>
    </row>
    <row r="1078" spans="2:3">
      <c r="B1078" s="1">
        <v>37968</v>
      </c>
      <c r="C1078" t="s">
        <v>18</v>
      </c>
    </row>
    <row r="1079" spans="2:3">
      <c r="B1079" s="1">
        <v>37969</v>
      </c>
      <c r="C1079" t="s">
        <v>19</v>
      </c>
    </row>
    <row r="1080" spans="2:3">
      <c r="B1080" s="1">
        <v>37970</v>
      </c>
      <c r="C1080" t="s">
        <v>13</v>
      </c>
    </row>
    <row r="1081" spans="2:3">
      <c r="B1081" s="1">
        <v>37971</v>
      </c>
      <c r="C1081" t="s">
        <v>14</v>
      </c>
    </row>
    <row r="1082" spans="2:3">
      <c r="B1082" s="1">
        <v>37972</v>
      </c>
      <c r="C1082" t="s">
        <v>15</v>
      </c>
    </row>
    <row r="1083" spans="2:3">
      <c r="B1083" s="1">
        <v>37973</v>
      </c>
      <c r="C1083" t="s">
        <v>16</v>
      </c>
    </row>
    <row r="1084" spans="2:3">
      <c r="B1084" s="1">
        <v>37974</v>
      </c>
      <c r="C1084" t="s">
        <v>17</v>
      </c>
    </row>
    <row r="1085" spans="2:3">
      <c r="B1085" s="1">
        <v>37975</v>
      </c>
      <c r="C1085" t="s">
        <v>18</v>
      </c>
    </row>
    <row r="1086" spans="2:3">
      <c r="B1086" s="1">
        <v>37976</v>
      </c>
      <c r="C1086" t="s">
        <v>19</v>
      </c>
    </row>
    <row r="1087" spans="2:3">
      <c r="B1087" s="1">
        <v>37977</v>
      </c>
      <c r="C1087" t="s">
        <v>13</v>
      </c>
    </row>
    <row r="1088" spans="2:3">
      <c r="B1088" s="1">
        <v>37978</v>
      </c>
      <c r="C1088" t="s">
        <v>14</v>
      </c>
    </row>
    <row r="1089" spans="2:3">
      <c r="B1089" s="1">
        <v>37979</v>
      </c>
      <c r="C1089" t="s">
        <v>15</v>
      </c>
    </row>
    <row r="1090" spans="2:3">
      <c r="B1090" s="1">
        <v>37980</v>
      </c>
      <c r="C1090" t="s">
        <v>16</v>
      </c>
    </row>
    <row r="1091" spans="2:3">
      <c r="B1091" s="1">
        <v>37981</v>
      </c>
      <c r="C1091" t="s">
        <v>17</v>
      </c>
    </row>
    <row r="1092" spans="2:3">
      <c r="B1092" s="1">
        <v>37982</v>
      </c>
      <c r="C1092" t="s">
        <v>18</v>
      </c>
    </row>
    <row r="1093" spans="2:3">
      <c r="B1093" s="1">
        <v>37983</v>
      </c>
      <c r="C1093" t="s">
        <v>19</v>
      </c>
    </row>
    <row r="1094" spans="2:3">
      <c r="B1094" s="1">
        <v>37984</v>
      </c>
      <c r="C1094" t="s">
        <v>13</v>
      </c>
    </row>
    <row r="1095" spans="2:3">
      <c r="B1095" s="1">
        <v>37985</v>
      </c>
      <c r="C1095" t="s">
        <v>14</v>
      </c>
    </row>
    <row r="1096" spans="2:3">
      <c r="B1096" s="1">
        <v>37986</v>
      </c>
      <c r="C1096" t="s">
        <v>15</v>
      </c>
    </row>
  </sheetData>
  <mergeCells count="4">
    <mergeCell ref="E22:F22"/>
    <mergeCell ref="E23:F23"/>
    <mergeCell ref="E24:F24"/>
    <mergeCell ref="E25:F2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Sleeping Room Pattern Analysis</vt:lpstr>
      <vt:lpstr>Function Space Usage</vt:lpstr>
      <vt:lpstr>RevenueProfit</vt:lpstr>
      <vt:lpstr>Maintenance Fields</vt:lpstr>
      <vt:lpstr>INSTRUCTIONS!Print_Area</vt:lpstr>
    </vt:vector>
  </TitlesOfParts>
  <Company>MARRIOTT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 EVALUATION WORKSHEET</dc:title>
  <dc:subject>GROUP EVALUATION WORKSHEET</dc:subject>
  <dc:creator>Kelvin Dale</dc:creator>
  <cp:lastModifiedBy>Regan</cp:lastModifiedBy>
  <cp:lastPrinted>2001-12-12T13:36:59Z</cp:lastPrinted>
  <dcterms:created xsi:type="dcterms:W3CDTF">2001-12-05T19:40:16Z</dcterms:created>
  <dcterms:modified xsi:type="dcterms:W3CDTF">2013-01-25T19:50:34Z</dcterms:modified>
</cp:coreProperties>
</file>